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482" firstSheet="6" activeTab="7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拨款收支总表" sheetId="5" r:id="rId5"/>
    <sheet name="一般公共预算支出明细表（按功能科目分）" sheetId="6" r:id="rId6"/>
    <sheet name="一般公共预算支出明细表（按经济分类科目分）" sheetId="7" r:id="rId7"/>
    <sheet name="一般公共预算基本支出表 " sheetId="8" r:id="rId8"/>
    <sheet name="政府性基金收支表" sheetId="9" r:id="rId9"/>
    <sheet name="项目支出表" sheetId="10" r:id="rId10"/>
    <sheet name="政府采购信息表" sheetId="11" r:id="rId11"/>
    <sheet name="一般公共预算拨款“三公”经费及会议费、培训费支出预算表" sheetId="12" r:id="rId12"/>
  </sheets>
  <definedNames>
    <definedName name="_xlnm.Print_Area" localSheetId="2">'收入总表'!$A$1:$J$24</definedName>
    <definedName name="_xlnm.Print_Area" localSheetId="1">'收支总表'!$A$1:$F$33</definedName>
    <definedName name="_xlnm.Print_Area" localSheetId="9">'项目支出表'!$A$1:$D$46</definedName>
    <definedName name="_xlnm.Print_Area" localSheetId="11">'一般公共预算拨款“三公”经费及会议费、培训费支出预算表'!$A$1:$K$18</definedName>
    <definedName name="_xlnm.Print_Area" localSheetId="7">'一般公共预算基本支出表 '!$A$1:$D$30</definedName>
    <definedName name="_xlnm.Print_Area" localSheetId="5">'一般公共预算支出明细表（按功能科目分）'!$A$1:$F$45</definedName>
    <definedName name="_xlnm.Print_Area" localSheetId="6">'一般公共预算支出明细表（按经济分类科目分）'!$A$1:$F$50</definedName>
    <definedName name="_xlnm.Print_Area" localSheetId="8">'政府性基金收支表'!$A$1:$F$27</definedName>
    <definedName name="_xlnm.Print_Area" localSheetId="3">'支出总表'!$A$1:$H$23</definedName>
    <definedName name="_xlnm.Print_Titles" localSheetId="2">'收入总表'!$1:$6</definedName>
    <definedName name="_xlnm.Print_Titles" localSheetId="1">'收支总表'!$1:$3</definedName>
    <definedName name="_xlnm.Print_Titles" localSheetId="9">'项目支出表'!$1:$5</definedName>
    <definedName name="_xlnm.Print_Titles" localSheetId="11">'一般公共预算拨款“三公”经费及会议费、培训费支出预算表'!$1:$7</definedName>
    <definedName name="_xlnm.Print_Titles" localSheetId="7">'一般公共预算基本支出表 '!$1:$5</definedName>
    <definedName name="_xlnm.Print_Titles" localSheetId="5">'一般公共预算支出明细表（按功能科目分）'!$1:$5</definedName>
    <definedName name="_xlnm.Print_Titles" localSheetId="6">'一般公共预算支出明细表（按经济分类科目分）'!$1:$4</definedName>
    <definedName name="_xlnm.Print_Titles" localSheetId="8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<sst xmlns="http://schemas.openxmlformats.org/spreadsheetml/2006/main" count="719" uniqueCount="411">
  <si>
    <t xml:space="preserve">附件2 </t>
  </si>
  <si>
    <t>2015年部门决算公开表</t>
  </si>
  <si>
    <t>单位：陕西省住房和城乡建设厅（公章）</t>
  </si>
  <si>
    <t>报送日期：    2016年7月22日</t>
  </si>
  <si>
    <t>单位负责人签章：       财务负责人签章：        制表人签章：</t>
  </si>
  <si>
    <t>2015年部门决算收支总表</t>
  </si>
  <si>
    <t>表一</t>
  </si>
  <si>
    <t>单位：万元</t>
  </si>
  <si>
    <t>项    目</t>
  </si>
  <si>
    <t>决算数</t>
  </si>
  <si>
    <t>项目(按功能分类)</t>
  </si>
  <si>
    <t>项目(按支出性质和经济分类)</t>
  </si>
  <si>
    <t xml:space="preserve">  1、财政拨款</t>
  </si>
  <si>
    <t xml:space="preserve">  1、一般公共服务支出</t>
  </si>
  <si>
    <t>一、基本支出</t>
  </si>
  <si>
    <t xml:space="preserve">    其中：政府性基金拨款</t>
  </si>
  <si>
    <t xml:space="preserve">  2、外交支出</t>
  </si>
  <si>
    <t xml:space="preserve">    人员经费</t>
  </si>
  <si>
    <t xml:space="preserve">  2、上级补助收入</t>
  </si>
  <si>
    <t xml:space="preserve">  3、国防支出</t>
  </si>
  <si>
    <t xml:space="preserve">    日常公用经费</t>
  </si>
  <si>
    <t xml:space="preserve">  3、事业收入</t>
  </si>
  <si>
    <t xml:space="preserve">  4、公共安全支出</t>
  </si>
  <si>
    <t>二、项目支出</t>
  </si>
  <si>
    <t xml:space="preserve">      其中：纳入财政专户管理的收费</t>
  </si>
  <si>
    <t xml:space="preserve">  5、教育支出</t>
  </si>
  <si>
    <t xml:space="preserve">    基本建设类项目</t>
  </si>
  <si>
    <t xml:space="preserve">  4、经营收入</t>
  </si>
  <si>
    <t xml:space="preserve">  6、科学技术支出</t>
  </si>
  <si>
    <t xml:space="preserve">    行政事业类项目</t>
  </si>
  <si>
    <t xml:space="preserve">  5、附属单位上缴收入</t>
  </si>
  <si>
    <t xml:space="preserve">  7、文化体育与传媒支出</t>
  </si>
  <si>
    <t>三、上缴上级支出</t>
  </si>
  <si>
    <t xml:space="preserve">  7、其他收入</t>
  </si>
  <si>
    <t xml:space="preserve">  8、社会保障和就业支出</t>
  </si>
  <si>
    <t>四、经营支出</t>
  </si>
  <si>
    <t xml:space="preserve">  9、医疗卫生与计划生育支出</t>
  </si>
  <si>
    <t>五、对附属单位补助支出</t>
  </si>
  <si>
    <t xml:space="preserve">  10、节能环保支出</t>
  </si>
  <si>
    <t xml:space="preserve">  11、城乡社区支出</t>
  </si>
  <si>
    <t>支出经济分类</t>
  </si>
  <si>
    <t xml:space="preserve">  12、农林水支出</t>
  </si>
  <si>
    <t>基本支出和项目支出合计</t>
  </si>
  <si>
    <t xml:space="preserve">  13、交通运输支出</t>
  </si>
  <si>
    <t xml:space="preserve">    工资福利支出</t>
  </si>
  <si>
    <t xml:space="preserve">  14、资源勘探信息等支出</t>
  </si>
  <si>
    <t xml:space="preserve">    商品和服务支出</t>
  </si>
  <si>
    <t xml:space="preserve">  15、商业服务业等支出</t>
  </si>
  <si>
    <t xml:space="preserve">    对个人和家庭的补助</t>
  </si>
  <si>
    <t xml:space="preserve">  16、金融支出</t>
  </si>
  <si>
    <t xml:space="preserve">    对企事业单位的补贴</t>
  </si>
  <si>
    <t xml:space="preserve">  17、援助其他地区支出</t>
  </si>
  <si>
    <t xml:space="preserve">    债务利息支出</t>
  </si>
  <si>
    <t xml:space="preserve">  18、国土海洋气象等支出</t>
  </si>
  <si>
    <t xml:space="preserve">    基本建设支出</t>
  </si>
  <si>
    <t xml:space="preserve">  19、住房保障支出</t>
  </si>
  <si>
    <t xml:space="preserve">    其他资本性支出</t>
  </si>
  <si>
    <t xml:space="preserve">  20、油物资储备支出</t>
  </si>
  <si>
    <t xml:space="preserve">    其他支出</t>
  </si>
  <si>
    <t xml:space="preserve">  21、其他支出</t>
  </si>
  <si>
    <t>本年收入合计</t>
  </si>
  <si>
    <t>本年支出合计</t>
  </si>
  <si>
    <t>用事业基金弥补收支差额</t>
  </si>
  <si>
    <t xml:space="preserve">结余分配 </t>
  </si>
  <si>
    <t>年初结转和结余</t>
  </si>
  <si>
    <t>年末结转和结余</t>
  </si>
  <si>
    <t xml:space="preserve">    基本支出结转</t>
  </si>
  <si>
    <t xml:space="preserve">    项目支出结转和结余</t>
  </si>
  <si>
    <t xml:space="preserve">     经营结余</t>
  </si>
  <si>
    <t>收入总计</t>
  </si>
  <si>
    <t>支出总计</t>
  </si>
  <si>
    <t>2015年部门决算收入总表</t>
  </si>
  <si>
    <t>表二</t>
  </si>
  <si>
    <t>单位编码</t>
  </si>
  <si>
    <t>单位名称</t>
  </si>
  <si>
    <t>合计</t>
  </si>
  <si>
    <t>一般公共预算拨款</t>
  </si>
  <si>
    <t>政府性基金拨款</t>
  </si>
  <si>
    <t>上级补助收入</t>
  </si>
  <si>
    <t>事业收入</t>
  </si>
  <si>
    <t>经营收入</t>
  </si>
  <si>
    <t>附属单位上缴收入</t>
  </si>
  <si>
    <t>其他收入</t>
  </si>
  <si>
    <t>**</t>
  </si>
  <si>
    <t>303</t>
  </si>
  <si>
    <t>陕西省住房和城乡建设厅</t>
  </si>
  <si>
    <t xml:space="preserve">  303001</t>
  </si>
  <si>
    <t xml:space="preserve">  陕西省住房和城乡建设厅机关</t>
  </si>
  <si>
    <t xml:space="preserve">  303002</t>
  </si>
  <si>
    <t xml:space="preserve">  陕西省城市建设档案馆</t>
  </si>
  <si>
    <t xml:space="preserve">  303003</t>
  </si>
  <si>
    <t xml:space="preserve">  陕西省建设教育培训中心</t>
  </si>
  <si>
    <t>303004</t>
  </si>
  <si>
    <t xml:space="preserve">  陕西省建设工程质量安全监督总站</t>
  </si>
  <si>
    <t xml:space="preserve">  303005</t>
  </si>
  <si>
    <t xml:space="preserve">  陕西省建设新技术推广中心</t>
  </si>
  <si>
    <t xml:space="preserve">  303006</t>
  </si>
  <si>
    <t xml:space="preserve">  陕西省建筑节能与墙体材料改革办公室</t>
  </si>
  <si>
    <t xml:space="preserve">  303007</t>
  </si>
  <si>
    <t xml:space="preserve">  陕西省建设厅住宅产业化促进中心</t>
  </si>
  <si>
    <t xml:space="preserve">  303008</t>
  </si>
  <si>
    <t xml:space="preserve">  陕西省工程建筑标准设计办公室</t>
  </si>
  <si>
    <t xml:space="preserve">  303009</t>
  </si>
  <si>
    <t xml:space="preserve">  陕西省建设工程造价总站</t>
  </si>
  <si>
    <t xml:space="preserve">  303010</t>
  </si>
  <si>
    <t xml:space="preserve">  陕西省城乡规划设计研究院</t>
  </si>
  <si>
    <t xml:space="preserve">  303011</t>
  </si>
  <si>
    <t xml:space="preserve">  陕西省城市节约用水指导中心</t>
  </si>
  <si>
    <t xml:space="preserve">  303012</t>
  </si>
  <si>
    <t xml:space="preserve">  陕西省住房资金管理中心</t>
  </si>
  <si>
    <t xml:space="preserve">  303013</t>
  </si>
  <si>
    <t xml:space="preserve">  陕西省城市燃气热力管理中心</t>
  </si>
  <si>
    <t xml:space="preserve">  303014</t>
  </si>
  <si>
    <t xml:space="preserve">  陕西省住房和城乡建设厅执业资格注册中心</t>
  </si>
  <si>
    <t xml:space="preserve">  303015</t>
  </si>
  <si>
    <t xml:space="preserve">  陕西省建设信息中心</t>
  </si>
  <si>
    <t xml:space="preserve">  303017</t>
  </si>
  <si>
    <t xml:space="preserve">  陕西省保障性住房管理中心</t>
  </si>
  <si>
    <t>2015年部门决算支出总表</t>
  </si>
  <si>
    <t>表三</t>
  </si>
  <si>
    <t>基本支出</t>
  </si>
  <si>
    <t>项目支出</t>
  </si>
  <si>
    <t>上缴上级支出</t>
  </si>
  <si>
    <t>经营支出</t>
  </si>
  <si>
    <t>对附属单位补助支出</t>
  </si>
  <si>
    <t>2015年部门决算一般公共预算支出明细表（按功能分类科目）</t>
  </si>
  <si>
    <t>表四</t>
  </si>
  <si>
    <t>功能科目编码</t>
  </si>
  <si>
    <t>功能科目名称</t>
  </si>
  <si>
    <t>备注</t>
  </si>
  <si>
    <t>205</t>
  </si>
  <si>
    <t>教育支出</t>
  </si>
  <si>
    <t xml:space="preserve">  20503</t>
  </si>
  <si>
    <t xml:space="preserve">  职业教育</t>
  </si>
  <si>
    <t xml:space="preserve">    2050399</t>
  </si>
  <si>
    <t xml:space="preserve">    其他职业教育支出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</si>
  <si>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</si>
  <si>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</si>
  <si>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</si>
  <si>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</si>
  <si>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</si>
  <si>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</si>
  <si>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</si>
  <si>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</si>
  <si>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</si>
  <si>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</si>
  <si>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2080503</t>
  </si>
  <si>
    <t xml:space="preserve">    离退休人员管理机构</t>
  </si>
  <si>
    <t xml:space="preserve">    2080599</t>
  </si>
  <si>
    <t xml:space="preserve">    其他行政事业单位离退休支出</t>
  </si>
  <si>
    <t>210</t>
  </si>
  <si>
    <t>医疗卫生和计划生育支出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</si>
  <si>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</si>
  <si>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</si>
  <si>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</si>
  <si>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</si>
  <si>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>211</t>
  </si>
  <si>
    <t>节能环保支出</t>
  </si>
  <si>
    <t xml:space="preserve">  21199</t>
  </si>
  <si>
    <t xml:space="preserve">  其他节能环保支出</t>
  </si>
  <si>
    <t xml:space="preserve">    2119901</t>
  </si>
  <si>
    <t xml:space="preserve">    其他节能环保支出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</si>
  <si>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</si>
  <si>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</si>
  <si>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</si>
  <si>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</si>
  <si>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</si>
  <si>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</si>
  <si>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  2120105</t>
  </si>
  <si>
    <t xml:space="preserve">    工程建设标准规范编制与监管</t>
  </si>
  <si>
    <t xml:space="preserve">    2120106</t>
  </si>
  <si>
    <t xml:space="preserve">    工程建设管理</t>
  </si>
  <si>
    <t xml:space="preserve">    2120107</t>
  </si>
  <si>
    <t xml:space="preserve">    市政公用行业市场监管</t>
  </si>
  <si>
    <t xml:space="preserve">    2120109</t>
  </si>
  <si>
    <t xml:space="preserve">    住宅建设与房地产市场监管</t>
  </si>
  <si>
    <t xml:space="preserve">    2120110</t>
  </si>
  <si>
    <t xml:space="preserve">    执业资格注册、资质审查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</si>
  <si>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</si>
  <si>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</si>
  <si>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</si>
  <si>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</si>
  <si>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</si>
  <si>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</si>
  <si>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</si>
  <si>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</si>
  <si>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</si>
  <si>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</si>
  <si>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</si>
  <si>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</si>
  <si>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</si>
  <si>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</si>
  <si>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</si>
  <si>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</si>
  <si>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</si>
  <si>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</si>
  <si>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215</t>
  </si>
  <si>
    <t>资源勘探信息等支出</t>
  </si>
  <si>
    <t xml:space="preserve">  21505</t>
  </si>
  <si>
    <t xml:space="preserve">  工业和信息产业监管</t>
  </si>
  <si>
    <t xml:space="preserve">    21505056</t>
  </si>
  <si>
    <t xml:space="preserve">    信息安全建设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</si>
  <si>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</si>
  <si>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</si>
  <si>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</si>
  <si>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</si>
  <si>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</si>
  <si>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</si>
  <si>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2015年部门决算一般公共预算支出明细表（按经济分类科目）</t>
  </si>
  <si>
    <t>表五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</si>
  <si>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</si>
  <si>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</si>
  <si>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</si>
  <si>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</si>
  <si>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</si>
  <si>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</si>
  <si>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</si>
  <si>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</si>
  <si>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</si>
  <si>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</si>
  <si>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</si>
  <si>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</si>
  <si>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</si>
  <si>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</si>
  <si>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</si>
  <si>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</si>
  <si>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</si>
  <si>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</si>
  <si>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</si>
  <si>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</si>
  <si>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</si>
  <si>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</si>
  <si>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</si>
  <si>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</si>
  <si>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</si>
  <si>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</si>
  <si>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</si>
  <si>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</si>
  <si>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</si>
  <si>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</si>
  <si>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</si>
  <si>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物业管理费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</si>
  <si>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</si>
  <si>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</si>
  <si>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</si>
  <si>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</si>
  <si>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</si>
  <si>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差旅费</t>
  </si>
  <si>
    <t xml:space="preserve">  30210</t>
  </si>
  <si>
    <t xml:space="preserve">  公务用车运行维护费</t>
  </si>
  <si>
    <t xml:space="preserve">  30211</t>
  </si>
  <si>
    <t xml:space="preserve">  其他交通费用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</si>
  <si>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</si>
  <si>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</si>
  <si>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</si>
  <si>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</si>
  <si>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</si>
  <si>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</si>
  <si>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</si>
  <si>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</si>
  <si>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</si>
  <si>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</si>
  <si>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</si>
  <si>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</si>
  <si>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</si>
  <si>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电费</t>
  </si>
  <si>
    <t xml:space="preserve">  30227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</si>
  <si>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</si>
  <si>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</si>
  <si>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</si>
  <si>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</si>
  <si>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</si>
  <si>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30230</t>
  </si>
  <si>
    <t xml:space="preserve">  委托业务费</t>
  </si>
  <si>
    <t xml:space="preserve">  30299</t>
  </si>
  <si>
    <t xml:space="preserve">  其他商品和服务支出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</si>
  <si>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</si>
  <si>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</si>
  <si>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</si>
  <si>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</si>
  <si>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</si>
  <si>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</si>
  <si>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</si>
  <si>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30310</t>
  </si>
  <si>
    <t xml:space="preserve">  生活补助</t>
  </si>
  <si>
    <t xml:space="preserve">  30311</t>
  </si>
  <si>
    <t xml:space="preserve">  住房公积金</t>
  </si>
  <si>
    <t xml:space="preserve">  30314</t>
  </si>
  <si>
    <t xml:space="preserve">  医疗费</t>
  </si>
  <si>
    <t xml:space="preserve">  30315</t>
  </si>
  <si>
    <t xml:space="preserve">  奖励金</t>
  </si>
  <si>
    <t xml:space="preserve">  30399</t>
  </si>
  <si>
    <t xml:space="preserve">  其他对个人和家庭补助</t>
  </si>
  <si>
    <t>310</t>
  </si>
  <si>
    <t>其他资本性支出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</si>
  <si>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</si>
  <si>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</si>
  <si>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</si>
  <si>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</si>
  <si>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</si>
  <si>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</si>
  <si>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2015年部门决算政府性基金收支表</t>
  </si>
  <si>
    <t>表六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</si>
  <si>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</si>
  <si>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</si>
  <si>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</si>
  <si>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</si>
  <si>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</si>
  <si>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</si>
  <si>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</si>
  <si>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</si>
  <si>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</si>
  <si>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</si>
  <si>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</si>
  <si>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</si>
  <si>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十四、债务还本支出</t>
  </si>
  <si>
    <t>十五、债务付息支出</t>
  </si>
  <si>
    <t>十六、债务发行费用支出</t>
  </si>
  <si>
    <t>2015年部门决算项目支出表</t>
  </si>
  <si>
    <t>表七</t>
  </si>
  <si>
    <t>单位（项目）名称</t>
  </si>
  <si>
    <t>项目金额</t>
  </si>
  <si>
    <t>项目简介</t>
  </si>
  <si>
    <t xml:space="preserve">    </t>
  </si>
  <si>
    <t xml:space="preserve">    教育培训</t>
  </si>
  <si>
    <t>城镇化建设、规划管理、稽查执法、保障性住房及棚户区改造等业务培训</t>
  </si>
  <si>
    <t xml:space="preserve">    建筑节能</t>
  </si>
  <si>
    <t>绿色建筑标准体系课题研究</t>
  </si>
  <si>
    <t xml:space="preserve">    城乡社区管理事务</t>
  </si>
  <si>
    <t>保障性住房管理、机关综合业务管理等</t>
  </si>
  <si>
    <t xml:space="preserve">    城乡社区规划管理</t>
  </si>
  <si>
    <t>各类城镇体系规划</t>
  </si>
  <si>
    <t xml:space="preserve">    城乡社区公共设施支出</t>
  </si>
  <si>
    <t>建筑行业课题研究及相关支出</t>
  </si>
  <si>
    <t xml:space="preserve">    建筑市场管理与监督</t>
  </si>
  <si>
    <t>工程质量治理行动及相关支出</t>
  </si>
  <si>
    <t>《关中城市群核心区总体规划》等专项规划</t>
  </si>
  <si>
    <t xml:space="preserve">    工业和信息产业监管</t>
  </si>
  <si>
    <t>房产信息核报系统</t>
  </si>
  <si>
    <t>城建档案管理、建设</t>
  </si>
  <si>
    <t xml:space="preserve">  303004</t>
  </si>
  <si>
    <t>保障性住房工程质量安全监管</t>
  </si>
  <si>
    <t xml:space="preserve">    “三类人员”教育培训</t>
  </si>
  <si>
    <t>“三类人员”教育培训考前辅导、考试</t>
  </si>
  <si>
    <t xml:space="preserve">    “智慧城市”项目</t>
  </si>
  <si>
    <t>“智慧城市”课题研究</t>
  </si>
  <si>
    <t xml:space="preserve">    科技推广项目</t>
  </si>
  <si>
    <t>建设技术推广</t>
  </si>
  <si>
    <t xml:space="preserve">    购置办公用品</t>
  </si>
  <si>
    <t xml:space="preserve">    新型墙体材料专项基金及其对应专项债务收入安排项目</t>
  </si>
  <si>
    <t>新墙体技术研发推广、新墙材示范项目补贴、新墙材发展培训</t>
  </si>
  <si>
    <t xml:space="preserve">    物业岗位培训</t>
  </si>
  <si>
    <t>物业上岗证培训</t>
  </si>
  <si>
    <t xml:space="preserve">    其他城乡社区项目</t>
  </si>
  <si>
    <t>岐山—马召农房抗震性普查项目</t>
  </si>
  <si>
    <t>图集、建筑标准编制</t>
  </si>
  <si>
    <t>工程建设标准规范编制及监管</t>
  </si>
  <si>
    <t xml:space="preserve">    污水、供水行业规范化管理</t>
  </si>
  <si>
    <t>污水监管平台建设</t>
  </si>
  <si>
    <t xml:space="preserve">    大楼系统维修</t>
  </si>
  <si>
    <t>外墙及服务大厅维修</t>
  </si>
  <si>
    <t xml:space="preserve">    燃气热力培训</t>
  </si>
  <si>
    <t>燃气热力培训</t>
  </si>
  <si>
    <t xml:space="preserve">    执业资格注册、审查</t>
  </si>
  <si>
    <t xml:space="preserve"> 执业资格注册、资质审查</t>
  </si>
  <si>
    <t xml:space="preserve">    建设行业应用系统推广</t>
  </si>
  <si>
    <t xml:space="preserve"> 建设行业应用系统推广</t>
  </si>
  <si>
    <t xml:space="preserve">   其他城乡社区事务</t>
  </si>
  <si>
    <t>住房保障信息平台维护、保障房巡查、技术审查及政策研究、业务培训</t>
  </si>
  <si>
    <t>2015年部门决算政府采购情况表</t>
  </si>
  <si>
    <t>表八</t>
  </si>
  <si>
    <t>项目</t>
  </si>
  <si>
    <t>行次</t>
  </si>
  <si>
    <t>采购预算</t>
  </si>
  <si>
    <t/>
  </si>
  <si>
    <t>采购金额</t>
  </si>
  <si>
    <t>总计</t>
  </si>
  <si>
    <t>财政性资金</t>
  </si>
  <si>
    <t>其他资金</t>
  </si>
  <si>
    <t>栏次</t>
  </si>
  <si>
    <t>1</t>
  </si>
  <si>
    <t>2</t>
  </si>
  <si>
    <t>3</t>
  </si>
  <si>
    <t>4</t>
  </si>
  <si>
    <t>5</t>
  </si>
  <si>
    <t>6</t>
  </si>
  <si>
    <t>合      计</t>
  </si>
  <si>
    <t>货物</t>
  </si>
  <si>
    <t>工程</t>
  </si>
  <si>
    <t>服务</t>
  </si>
  <si>
    <t>2015年部门决算一般公共预算拨款“三公”经费及会议费、培训费支出表</t>
  </si>
  <si>
    <t>表九</t>
  </si>
  <si>
    <t>一般公共预算拨款安排的“三公”经费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</si>
  <si>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</si>
  <si>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</si>
  <si>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</si>
  <si>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</si>
  <si>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</si>
  <si>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</si>
  <si>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</si>
  <si>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</si>
  <si>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2015年部门财政拨款决算收支总表</t>
  </si>
  <si>
    <t>年初财政拨款结转和结余</t>
  </si>
  <si>
    <t xml:space="preserve">    一般公共预算财政拨款</t>
  </si>
  <si>
    <t xml:space="preserve">  1、一般公共预算财政拨款</t>
  </si>
  <si>
    <t xml:space="preserve">  2、政府性基金预算财政拨款</t>
  </si>
  <si>
    <t xml:space="preserve">    政府性基金预算财政拨款</t>
  </si>
  <si>
    <t>年末财政拨款结转和结余</t>
  </si>
  <si>
    <t>基本支出结转</t>
  </si>
  <si>
    <t>项目支出结转和结余</t>
  </si>
  <si>
    <t>2015年部门决算一般公共预算基本支出表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</si>
</sst>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_ "/>
  </numFmts>
  <fonts count="53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shrinkToFit="1"/>
    </xf>
    <xf numFmtId="4" fontId="8" fillId="0" borderId="9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NumberFormat="1" applyFont="1" applyFill="1" applyBorder="1" applyAlignment="1" applyProtection="1">
      <alignment vertical="center"/>
      <protection/>
    </xf>
    <xf numFmtId="180" fontId="31" fillId="0" borderId="9" xfId="0" applyNumberFormat="1" applyFont="1" applyFill="1" applyBorder="1" applyAlignment="1" applyProtection="1">
      <alignment horizontal="right" vertical="center" wrapText="1"/>
      <protection/>
    </xf>
    <xf numFmtId="0" fontId="31" fillId="0" borderId="9" xfId="0" applyFont="1" applyFill="1" applyBorder="1" applyAlignment="1">
      <alignment horizontal="left" vertical="center"/>
    </xf>
    <xf numFmtId="4" fontId="31" fillId="0" borderId="9" xfId="0" applyNumberFormat="1" applyFont="1" applyFill="1" applyBorder="1" applyAlignment="1" applyProtection="1">
      <alignment horizontal="right" vertical="center" wrapText="1"/>
      <protection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/>
    </xf>
    <xf numFmtId="0" fontId="32" fillId="0" borderId="9" xfId="0" applyFont="1" applyFill="1" applyBorder="1" applyAlignment="1">
      <alignment horizontal="left" vertical="center"/>
    </xf>
    <xf numFmtId="4" fontId="31" fillId="0" borderId="9" xfId="0" applyNumberFormat="1" applyFont="1" applyFill="1" applyBorder="1" applyAlignment="1" applyProtection="1">
      <alignment horizontal="right" vertical="center"/>
      <protection/>
    </xf>
    <xf numFmtId="4" fontId="31" fillId="0" borderId="9" xfId="0" applyNumberFormat="1" applyFont="1" applyFill="1" applyBorder="1" applyAlignment="1">
      <alignment horizontal="right" vertical="center"/>
    </xf>
    <xf numFmtId="0" fontId="31" fillId="0" borderId="9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/>
    </xf>
    <xf numFmtId="4" fontId="31" fillId="0" borderId="9" xfId="0" applyNumberFormat="1" applyFont="1" applyFill="1" applyBorder="1" applyAlignment="1">
      <alignment horizontal="right" vertical="center" wrapText="1"/>
    </xf>
    <xf numFmtId="0" fontId="32" fillId="0" borderId="9" xfId="0" applyFont="1" applyFill="1" applyBorder="1" applyAlignment="1">
      <alignment horizontal="center" vertical="center"/>
    </xf>
    <xf numFmtId="180" fontId="31" fillId="0" borderId="9" xfId="0" applyNumberFormat="1" applyFont="1" applyFill="1" applyBorder="1" applyAlignment="1">
      <alignment horizontal="right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86" t="s">
        <v>0</v>
      </c>
    </row>
    <row r="2" ht="53.25" customHeight="1">
      <c r="A2" s="87" t="s">
        <v>1</v>
      </c>
    </row>
    <row r="3" ht="151.5" customHeight="1">
      <c r="A3" s="88" t="s">
        <v>2</v>
      </c>
    </row>
    <row r="4" ht="69.75" customHeight="1">
      <c r="A4" s="89" t="s">
        <v>3</v>
      </c>
    </row>
    <row r="5" ht="87" customHeight="1">
      <c r="A5" s="89" t="s">
        <v>4</v>
      </c>
    </row>
  </sheetData>
  <sheetProtection/>
  <printOptions/>
  <pageMargins left="0.75" right="0.75" top="0.78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105" t="s">
        <v>318</v>
      </c>
      <c r="B2" s="105"/>
      <c r="C2" s="105"/>
      <c r="D2" s="105"/>
    </row>
    <row r="3" spans="1:4" ht="22.5" customHeight="1">
      <c r="A3" s="14" t="s">
        <v>319</v>
      </c>
      <c r="B3" s="14"/>
      <c r="C3" s="14"/>
      <c r="D3" s="21" t="s">
        <v>7</v>
      </c>
    </row>
    <row r="4" spans="1:4" ht="19.5" customHeight="1">
      <c r="A4" s="4" t="s">
        <v>73</v>
      </c>
      <c r="B4" s="22" t="s">
        <v>320</v>
      </c>
      <c r="C4" s="4" t="s">
        <v>321</v>
      </c>
      <c r="D4" s="4" t="s">
        <v>322</v>
      </c>
    </row>
    <row r="5" spans="1:4" ht="19.5" customHeight="1">
      <c r="A5" s="5" t="s">
        <v>83</v>
      </c>
      <c r="B5" s="5" t="s">
        <v>83</v>
      </c>
      <c r="C5" s="5"/>
      <c r="D5" s="6" t="s">
        <v>83</v>
      </c>
    </row>
    <row r="6" spans="1:4" ht="19.5" customHeight="1">
      <c r="A6" s="23"/>
      <c r="B6" s="23" t="s">
        <v>75</v>
      </c>
      <c r="C6" s="24">
        <v>8171.44</v>
      </c>
      <c r="D6" s="23"/>
    </row>
    <row r="7" spans="1:4" ht="19.5" customHeight="1">
      <c r="A7" s="25" t="s">
        <v>84</v>
      </c>
      <c r="B7" s="25" t="s">
        <v>85</v>
      </c>
      <c r="C7" s="24">
        <f>C8+C17+C19+C21+C26+C28+C30+C33+C35+C37+C39+C41+C43+C45</f>
        <v>8171.4400000000005</v>
      </c>
      <c r="D7" s="23"/>
    </row>
    <row r="8" spans="1:4" s="20" customFormat="1" ht="19.5" customHeight="1">
      <c r="A8" s="26" t="s">
        <v>86</v>
      </c>
      <c r="B8" s="26" t="s">
        <v>87</v>
      </c>
      <c r="C8" s="27">
        <f>SUM(C9:C16)</f>
        <v>3043.01</v>
      </c>
      <c r="D8" s="28"/>
    </row>
    <row r="9" spans="1:4" ht="19.5" customHeight="1">
      <c r="A9" s="25" t="s">
        <v>323</v>
      </c>
      <c r="B9" s="25" t="s">
        <v>324</v>
      </c>
      <c r="C9" s="24">
        <v>123</v>
      </c>
      <c r="D9" s="23" t="s">
        <v>325</v>
      </c>
    </row>
    <row r="10" spans="1:4" ht="19.5" customHeight="1">
      <c r="A10" s="25" t="s">
        <v>323</v>
      </c>
      <c r="B10" s="25" t="s">
        <v>326</v>
      </c>
      <c r="C10" s="24">
        <v>24</v>
      </c>
      <c r="D10" s="23" t="s">
        <v>327</v>
      </c>
    </row>
    <row r="11" spans="1:4" ht="19.5" customHeight="1">
      <c r="A11" s="25" t="s">
        <v>323</v>
      </c>
      <c r="B11" s="25" t="s">
        <v>328</v>
      </c>
      <c r="C11" s="24">
        <v>381.26</v>
      </c>
      <c r="D11" s="23" t="s">
        <v>329</v>
      </c>
    </row>
    <row r="12" spans="1:4" ht="19.5" customHeight="1">
      <c r="A12" s="25" t="s">
        <v>323</v>
      </c>
      <c r="B12" s="25" t="s">
        <v>330</v>
      </c>
      <c r="C12" s="24">
        <v>692.85</v>
      </c>
      <c r="D12" s="23" t="s">
        <v>331</v>
      </c>
    </row>
    <row r="13" spans="1:4" ht="19.5" customHeight="1">
      <c r="A13" s="25" t="s">
        <v>323</v>
      </c>
      <c r="B13" s="25" t="s">
        <v>332</v>
      </c>
      <c r="C13" s="24">
        <v>648</v>
      </c>
      <c r="D13" s="23" t="s">
        <v>333</v>
      </c>
    </row>
    <row r="14" spans="1:4" ht="19.5" customHeight="1">
      <c r="A14" s="25" t="s">
        <v>323</v>
      </c>
      <c r="B14" s="25" t="s">
        <v>334</v>
      </c>
      <c r="C14" s="24">
        <v>117</v>
      </c>
      <c r="D14" s="23" t="s">
        <v>335</v>
      </c>
    </row>
    <row r="15" spans="1:4" ht="19.5" customHeight="1">
      <c r="A15" s="25" t="s">
        <v>323</v>
      </c>
      <c r="B15" s="25" t="s">
        <v>195</v>
      </c>
      <c r="C15" s="24">
        <v>1007</v>
      </c>
      <c r="D15" s="23" t="s">
        <v>336</v>
      </c>
    </row>
    <row r="16" spans="1:4" ht="19.5" customHeight="1">
      <c r="A16" s="25" t="s">
        <v>323</v>
      </c>
      <c r="B16" s="25" t="s">
        <v>337</v>
      </c>
      <c r="C16" s="24">
        <v>49.9</v>
      </c>
      <c r="D16" s="23" t="s">
        <v>338</v>
      </c>
    </row>
    <row r="17" spans="1:4" s="20" customFormat="1" ht="19.5" customHeight="1">
      <c r="A17" s="26" t="s">
        <v>88</v>
      </c>
      <c r="B17" s="26" t="s">
        <v>89</v>
      </c>
      <c r="C17" s="27">
        <v>181</v>
      </c>
      <c r="D17" s="28"/>
    </row>
    <row r="18" spans="1:4" ht="19.5" customHeight="1">
      <c r="A18" s="25" t="s">
        <v>323</v>
      </c>
      <c r="B18" s="25" t="s">
        <v>334</v>
      </c>
      <c r="C18" s="24">
        <v>181</v>
      </c>
      <c r="D18" s="23" t="s">
        <v>339</v>
      </c>
    </row>
    <row r="19" spans="1:4" s="20" customFormat="1" ht="19.5" customHeight="1">
      <c r="A19" s="26" t="s">
        <v>340</v>
      </c>
      <c r="B19" s="26" t="s">
        <v>93</v>
      </c>
      <c r="C19" s="27">
        <v>333</v>
      </c>
      <c r="D19" s="28"/>
    </row>
    <row r="20" spans="1:4" ht="19.5" customHeight="1">
      <c r="A20" s="25" t="s">
        <v>323</v>
      </c>
      <c r="B20" s="25" t="s">
        <v>334</v>
      </c>
      <c r="C20" s="24">
        <v>333</v>
      </c>
      <c r="D20" s="23" t="s">
        <v>341</v>
      </c>
    </row>
    <row r="21" spans="1:4" s="20" customFormat="1" ht="19.5" customHeight="1">
      <c r="A21" s="26" t="s">
        <v>94</v>
      </c>
      <c r="B21" s="26" t="s">
        <v>95</v>
      </c>
      <c r="C21" s="27">
        <f>SUM(C22:C25)</f>
        <v>406.05999999999995</v>
      </c>
      <c r="D21" s="28"/>
    </row>
    <row r="22" spans="1:4" ht="19.5" customHeight="1">
      <c r="A22" s="25" t="s">
        <v>323</v>
      </c>
      <c r="B22" s="25" t="s">
        <v>342</v>
      </c>
      <c r="C22" s="24">
        <v>322.15</v>
      </c>
      <c r="D22" s="23" t="s">
        <v>343</v>
      </c>
    </row>
    <row r="23" spans="1:4" ht="19.5" customHeight="1">
      <c r="A23" s="25" t="s">
        <v>323</v>
      </c>
      <c r="B23" s="25" t="s">
        <v>344</v>
      </c>
      <c r="C23" s="24">
        <v>57.57</v>
      </c>
      <c r="D23" s="23" t="s">
        <v>345</v>
      </c>
    </row>
    <row r="24" spans="1:4" ht="19.5" customHeight="1">
      <c r="A24" s="25" t="s">
        <v>323</v>
      </c>
      <c r="B24" s="25" t="s">
        <v>346</v>
      </c>
      <c r="C24" s="24">
        <v>17.65</v>
      </c>
      <c r="D24" s="23" t="s">
        <v>347</v>
      </c>
    </row>
    <row r="25" spans="1:4" ht="19.5" customHeight="1">
      <c r="A25" s="25" t="s">
        <v>323</v>
      </c>
      <c r="B25" s="25" t="s">
        <v>348</v>
      </c>
      <c r="C25" s="24">
        <v>8.69</v>
      </c>
      <c r="D25" s="25" t="s">
        <v>348</v>
      </c>
    </row>
    <row r="26" spans="1:4" s="20" customFormat="1" ht="19.5" customHeight="1">
      <c r="A26" s="26" t="s">
        <v>96</v>
      </c>
      <c r="B26" s="26" t="s">
        <v>97</v>
      </c>
      <c r="C26" s="27">
        <v>1058.54</v>
      </c>
      <c r="D26" s="28"/>
    </row>
    <row r="27" spans="1:4" ht="25.5" customHeight="1">
      <c r="A27" s="25" t="s">
        <v>323</v>
      </c>
      <c r="B27" s="25" t="s">
        <v>349</v>
      </c>
      <c r="C27" s="24">
        <v>1058.54</v>
      </c>
      <c r="D27" s="23" t="s">
        <v>350</v>
      </c>
    </row>
    <row r="28" spans="1:4" s="20" customFormat="1" ht="25.5" customHeight="1">
      <c r="A28" s="26" t="s">
        <v>98</v>
      </c>
      <c r="B28" s="26" t="s">
        <v>99</v>
      </c>
      <c r="C28" s="27">
        <v>45.41</v>
      </c>
      <c r="D28" s="28"/>
    </row>
    <row r="29" spans="1:4" ht="25.5" customHeight="1">
      <c r="A29" s="25" t="s">
        <v>323</v>
      </c>
      <c r="B29" s="25" t="s">
        <v>351</v>
      </c>
      <c r="C29" s="24">
        <v>45.41</v>
      </c>
      <c r="D29" s="23" t="s">
        <v>352</v>
      </c>
    </row>
    <row r="30" spans="1:3" s="20" customFormat="1" ht="19.5" customHeight="1">
      <c r="A30" s="26" t="s">
        <v>100</v>
      </c>
      <c r="B30" s="26" t="s">
        <v>101</v>
      </c>
      <c r="C30" s="27">
        <f>SUM(C31:C32)</f>
        <v>190.81</v>
      </c>
    </row>
    <row r="31" spans="1:4" ht="19.5" customHeight="1">
      <c r="A31" s="25" t="s">
        <v>323</v>
      </c>
      <c r="B31" s="25" t="s">
        <v>353</v>
      </c>
      <c r="C31" s="24">
        <v>70.07</v>
      </c>
      <c r="D31" s="23" t="s">
        <v>354</v>
      </c>
    </row>
    <row r="32" spans="1:4" ht="19.5" customHeight="1">
      <c r="A32" s="25" t="s">
        <v>323</v>
      </c>
      <c r="B32" s="25" t="s">
        <v>334</v>
      </c>
      <c r="C32" s="24">
        <v>120.74</v>
      </c>
      <c r="D32" s="23" t="s">
        <v>355</v>
      </c>
    </row>
    <row r="33" spans="1:4" s="20" customFormat="1" ht="19.5" customHeight="1">
      <c r="A33" s="26" t="s">
        <v>102</v>
      </c>
      <c r="B33" s="26" t="s">
        <v>103</v>
      </c>
      <c r="C33" s="27">
        <v>210</v>
      </c>
      <c r="D33" s="28"/>
    </row>
    <row r="34" spans="1:4" ht="19.5" customHeight="1">
      <c r="A34" s="25" t="s">
        <v>323</v>
      </c>
      <c r="B34" s="25" t="s">
        <v>171</v>
      </c>
      <c r="C34" s="24">
        <v>210</v>
      </c>
      <c r="D34" s="23" t="s">
        <v>356</v>
      </c>
    </row>
    <row r="35" spans="1:4" s="20" customFormat="1" ht="19.5" customHeight="1">
      <c r="A35" s="26" t="s">
        <v>106</v>
      </c>
      <c r="B35" s="26" t="s">
        <v>107</v>
      </c>
      <c r="C35" s="27">
        <v>8.19</v>
      </c>
      <c r="D35" s="28"/>
    </row>
    <row r="36" spans="1:4" ht="19.5" customHeight="1">
      <c r="A36" s="25" t="s">
        <v>323</v>
      </c>
      <c r="B36" s="25" t="s">
        <v>357</v>
      </c>
      <c r="C36" s="24">
        <v>8.19</v>
      </c>
      <c r="D36" s="23" t="s">
        <v>358</v>
      </c>
    </row>
    <row r="37" spans="1:4" s="20" customFormat="1" ht="19.5" customHeight="1">
      <c r="A37" s="26" t="s">
        <v>108</v>
      </c>
      <c r="B37" s="26" t="s">
        <v>109</v>
      </c>
      <c r="C37" s="27">
        <v>352.88</v>
      </c>
      <c r="D37" s="28"/>
    </row>
    <row r="38" spans="1:4" ht="19.5" customHeight="1">
      <c r="A38" s="25" t="s">
        <v>323</v>
      </c>
      <c r="B38" s="25" t="s">
        <v>359</v>
      </c>
      <c r="C38" s="24">
        <v>352.88</v>
      </c>
      <c r="D38" s="23" t="s">
        <v>360</v>
      </c>
    </row>
    <row r="39" spans="1:4" s="20" customFormat="1" ht="19.5" customHeight="1">
      <c r="A39" s="26" t="s">
        <v>110</v>
      </c>
      <c r="B39" s="26" t="s">
        <v>107</v>
      </c>
      <c r="C39" s="27">
        <v>40.77</v>
      </c>
      <c r="D39" s="28"/>
    </row>
    <row r="40" spans="1:4" ht="19.5" customHeight="1">
      <c r="A40" s="25" t="s">
        <v>323</v>
      </c>
      <c r="B40" s="25" t="s">
        <v>361</v>
      </c>
      <c r="C40" s="24">
        <v>40.77</v>
      </c>
      <c r="D40" s="23" t="s">
        <v>362</v>
      </c>
    </row>
    <row r="41" spans="1:4" s="20" customFormat="1" ht="19.5" customHeight="1">
      <c r="A41" s="26" t="s">
        <v>112</v>
      </c>
      <c r="B41" s="26" t="s">
        <v>113</v>
      </c>
      <c r="C41" s="27">
        <v>1458.6</v>
      </c>
      <c r="D41" s="28"/>
    </row>
    <row r="42" spans="1:4" ht="19.5" customHeight="1">
      <c r="A42" s="25" t="s">
        <v>323</v>
      </c>
      <c r="B42" s="25" t="s">
        <v>363</v>
      </c>
      <c r="C42" s="24">
        <v>1458.6</v>
      </c>
      <c r="D42" s="25" t="s">
        <v>364</v>
      </c>
    </row>
    <row r="43" spans="1:4" s="20" customFormat="1" ht="19.5" customHeight="1">
      <c r="A43" s="26" t="s">
        <v>114</v>
      </c>
      <c r="B43" s="26" t="s">
        <v>115</v>
      </c>
      <c r="C43" s="27">
        <v>721.13</v>
      </c>
      <c r="D43" s="28"/>
    </row>
    <row r="44" spans="1:4" ht="19.5" customHeight="1">
      <c r="A44" s="25" t="s">
        <v>323</v>
      </c>
      <c r="B44" s="25" t="s">
        <v>365</v>
      </c>
      <c r="C44" s="24">
        <v>721.13</v>
      </c>
      <c r="D44" s="25" t="s">
        <v>366</v>
      </c>
    </row>
    <row r="45" spans="1:4" s="20" customFormat="1" ht="19.5" customHeight="1">
      <c r="A45" s="26" t="s">
        <v>116</v>
      </c>
      <c r="B45" s="26" t="s">
        <v>117</v>
      </c>
      <c r="C45" s="27">
        <v>122.04</v>
      </c>
      <c r="D45" s="28"/>
    </row>
    <row r="46" spans="1:4" ht="19.5" customHeight="1">
      <c r="A46" s="25" t="s">
        <v>323</v>
      </c>
      <c r="B46" s="25" t="s">
        <v>367</v>
      </c>
      <c r="C46" s="24">
        <v>122.04</v>
      </c>
      <c r="D46" s="23" t="s">
        <v>368</v>
      </c>
    </row>
  </sheetData>
  <sheetProtection/>
  <mergeCells count="1">
    <mergeCell ref="A2:D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13" t="s">
        <v>369</v>
      </c>
      <c r="B1" s="113"/>
      <c r="C1" s="113"/>
      <c r="D1" s="113"/>
      <c r="E1" s="113"/>
      <c r="F1" s="113"/>
      <c r="G1" s="113"/>
      <c r="H1" s="113"/>
    </row>
    <row r="2" spans="1:8" ht="27.75" customHeight="1">
      <c r="A2" s="13" t="s">
        <v>370</v>
      </c>
      <c r="B2" s="14"/>
      <c r="C2" s="14"/>
      <c r="D2" s="14"/>
      <c r="E2" s="15"/>
      <c r="F2" s="14"/>
      <c r="G2" s="14"/>
      <c r="H2" s="16" t="s">
        <v>7</v>
      </c>
    </row>
    <row r="3" spans="1:8" ht="30" customHeight="1">
      <c r="A3" s="114" t="s">
        <v>371</v>
      </c>
      <c r="B3" s="114" t="s">
        <v>372</v>
      </c>
      <c r="C3" s="114" t="s">
        <v>373</v>
      </c>
      <c r="D3" s="114" t="s">
        <v>374</v>
      </c>
      <c r="E3" s="114" t="s">
        <v>374</v>
      </c>
      <c r="F3" s="114" t="s">
        <v>375</v>
      </c>
      <c r="G3" s="114" t="s">
        <v>374</v>
      </c>
      <c r="H3" s="114" t="s">
        <v>374</v>
      </c>
    </row>
    <row r="4" spans="1:8" ht="31.5" customHeight="1">
      <c r="A4" s="117" t="s">
        <v>374</v>
      </c>
      <c r="B4" s="117" t="s">
        <v>374</v>
      </c>
      <c r="C4" s="17" t="s">
        <v>376</v>
      </c>
      <c r="D4" s="17" t="s">
        <v>377</v>
      </c>
      <c r="E4" s="17" t="s">
        <v>378</v>
      </c>
      <c r="F4" s="17" t="s">
        <v>376</v>
      </c>
      <c r="G4" s="17" t="s">
        <v>377</v>
      </c>
      <c r="H4" s="17" t="s">
        <v>378</v>
      </c>
    </row>
    <row r="5" spans="1:8" ht="19.5" customHeight="1">
      <c r="A5" s="115" t="s">
        <v>379</v>
      </c>
      <c r="B5" s="115" t="s">
        <v>374</v>
      </c>
      <c r="C5" s="18" t="s">
        <v>380</v>
      </c>
      <c r="D5" s="18" t="s">
        <v>381</v>
      </c>
      <c r="E5" s="18" t="s">
        <v>382</v>
      </c>
      <c r="F5" s="18" t="s">
        <v>383</v>
      </c>
      <c r="G5" s="18" t="s">
        <v>384</v>
      </c>
      <c r="H5" s="18" t="s">
        <v>385</v>
      </c>
    </row>
    <row r="6" spans="1:8" ht="19.5" customHeight="1">
      <c r="A6" s="18" t="s">
        <v>386</v>
      </c>
      <c r="B6" s="18" t="s">
        <v>380</v>
      </c>
      <c r="C6" s="19">
        <f>SUM(D6:E6)</f>
        <v>2421.61</v>
      </c>
      <c r="D6" s="19">
        <f>SUM(D7:D9)</f>
        <v>1918.75</v>
      </c>
      <c r="E6" s="19">
        <f>SUM(E7:E9)</f>
        <v>502.86</v>
      </c>
      <c r="F6" s="19">
        <f>SUM(F7:F9)</f>
        <v>2035.57</v>
      </c>
      <c r="G6" s="19">
        <f>SUM(G7:G9)</f>
        <v>1796.68</v>
      </c>
      <c r="H6" s="19">
        <v>238.89</v>
      </c>
    </row>
    <row r="7" spans="1:8" ht="19.5" customHeight="1">
      <c r="A7" s="18" t="s">
        <v>387</v>
      </c>
      <c r="B7" s="18" t="s">
        <v>381</v>
      </c>
      <c r="C7" s="19">
        <f>SUM(D7:E7)</f>
        <v>403.07000000000005</v>
      </c>
      <c r="D7" s="19">
        <v>245.21</v>
      </c>
      <c r="E7" s="19">
        <v>157.86</v>
      </c>
      <c r="F7" s="19">
        <v>123.14</v>
      </c>
      <c r="G7" s="19">
        <v>123.14</v>
      </c>
      <c r="H7" s="19">
        <f>SUM(I7:J7)</f>
        <v>0</v>
      </c>
    </row>
    <row r="8" spans="1:8" ht="19.5" customHeight="1">
      <c r="A8" s="18" t="s">
        <v>388</v>
      </c>
      <c r="B8" s="18" t="s">
        <v>382</v>
      </c>
      <c r="C8" s="19">
        <f aca="true" t="shared" si="0" ref="C8:H8">SUM(D8:E8)</f>
        <v>69</v>
      </c>
      <c r="D8" s="19">
        <v>0</v>
      </c>
      <c r="E8" s="19">
        <v>69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9.5" customHeight="1">
      <c r="A9" s="18" t="s">
        <v>389</v>
      </c>
      <c r="B9" s="18" t="s">
        <v>383</v>
      </c>
      <c r="C9" s="19">
        <f>SUM(D9:E9)</f>
        <v>1949.54</v>
      </c>
      <c r="D9" s="19">
        <v>1673.54</v>
      </c>
      <c r="E9" s="19">
        <v>276</v>
      </c>
      <c r="F9" s="19">
        <f>SUM(G9:H9)</f>
        <v>1912.4299999999998</v>
      </c>
      <c r="G9" s="19">
        <v>1673.54</v>
      </c>
      <c r="H9" s="19">
        <v>238.89</v>
      </c>
    </row>
    <row r="10" s="12" customFormat="1" ht="19.5" customHeight="1"/>
    <row r="11" spans="1:8" s="1" customFormat="1" ht="19.5" customHeight="1">
      <c r="A11" s="116"/>
      <c r="B11" s="116"/>
      <c r="C11" s="116"/>
      <c r="D11" s="116"/>
      <c r="E11" s="116"/>
      <c r="F11" s="116"/>
      <c r="G11" s="116"/>
      <c r="H11" s="116"/>
    </row>
    <row r="12" ht="19.5" customHeight="1"/>
    <row r="13" ht="19.5" customHeight="1"/>
    <row r="14" ht="19.5" customHeight="1"/>
  </sheetData>
  <sheetProtection/>
  <mergeCells count="7">
    <mergeCell ref="A1:H1"/>
    <mergeCell ref="C3:E3"/>
    <mergeCell ref="F3:H3"/>
    <mergeCell ref="A5:B5"/>
    <mergeCell ref="A11:H11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2">
      <selection activeCell="E17" sqref="E17"/>
    </sheetView>
  </sheetViews>
  <sheetFormatPr defaultColWidth="9.16015625" defaultRowHeight="12.75" customHeight="1"/>
  <cols>
    <col min="1" max="1" width="14" style="0" customWidth="1"/>
    <col min="2" max="2" width="40.3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105" t="s">
        <v>390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9.25" customHeight="1">
      <c r="A3" s="2" t="s">
        <v>391</v>
      </c>
      <c r="B3" s="2"/>
      <c r="C3" s="2"/>
      <c r="D3" s="2"/>
      <c r="E3" s="2"/>
      <c r="F3" s="2"/>
      <c r="G3" s="2"/>
      <c r="H3" s="2"/>
      <c r="I3" s="2"/>
      <c r="J3" s="2"/>
      <c r="K3" s="11" t="s">
        <v>7</v>
      </c>
    </row>
    <row r="4" spans="1:11" ht="17.25" customHeight="1">
      <c r="A4" s="118" t="s">
        <v>73</v>
      </c>
      <c r="B4" s="118" t="s">
        <v>74</v>
      </c>
      <c r="C4" s="118" t="s">
        <v>75</v>
      </c>
      <c r="D4" s="101" t="s">
        <v>392</v>
      </c>
      <c r="E4" s="101"/>
      <c r="F4" s="101"/>
      <c r="G4" s="101"/>
      <c r="H4" s="101"/>
      <c r="I4" s="101"/>
      <c r="J4" s="101" t="s">
        <v>393</v>
      </c>
      <c r="K4" s="101" t="s">
        <v>394</v>
      </c>
    </row>
    <row r="5" spans="1:11" ht="23.25" customHeight="1">
      <c r="A5" s="118"/>
      <c r="B5" s="118"/>
      <c r="C5" s="118"/>
      <c r="D5" s="101" t="s">
        <v>395</v>
      </c>
      <c r="E5" s="101" t="s">
        <v>396</v>
      </c>
      <c r="F5" s="101" t="s">
        <v>397</v>
      </c>
      <c r="G5" s="101" t="s">
        <v>398</v>
      </c>
      <c r="H5" s="101"/>
      <c r="I5" s="101"/>
      <c r="J5" s="101"/>
      <c r="K5" s="101"/>
    </row>
    <row r="6" spans="1:11" ht="26.25" customHeight="1">
      <c r="A6" s="118"/>
      <c r="B6" s="118"/>
      <c r="C6" s="118"/>
      <c r="D6" s="101"/>
      <c r="E6" s="101"/>
      <c r="F6" s="101"/>
      <c r="G6" s="4" t="s">
        <v>395</v>
      </c>
      <c r="H6" s="4" t="s">
        <v>399</v>
      </c>
      <c r="I6" s="4" t="s">
        <v>400</v>
      </c>
      <c r="J6" s="101"/>
      <c r="K6" s="101"/>
    </row>
    <row r="7" spans="1:11" ht="19.5" customHeight="1">
      <c r="A7" s="5" t="s">
        <v>83</v>
      </c>
      <c r="B7" s="5" t="s">
        <v>83</v>
      </c>
      <c r="C7" s="5">
        <v>1</v>
      </c>
      <c r="D7" s="6">
        <v>2</v>
      </c>
      <c r="E7" s="6">
        <v>3</v>
      </c>
      <c r="F7" s="6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  <row r="8" spans="1:11" ht="19.5" customHeight="1">
      <c r="A8" s="7"/>
      <c r="B8" s="7" t="s">
        <v>75</v>
      </c>
      <c r="C8" s="8">
        <f>D8+J8+K8</f>
        <v>987.6399999999999</v>
      </c>
      <c r="D8" s="8">
        <f>SUM(E8:G8)</f>
        <v>140.16</v>
      </c>
      <c r="E8" s="8">
        <f>SUM(E9:E18)</f>
        <v>35.55</v>
      </c>
      <c r="F8" s="8">
        <f aca="true" t="shared" si="0" ref="F8:K8">SUM(F9:F18)</f>
        <v>10.44</v>
      </c>
      <c r="G8" s="8">
        <f t="shared" si="0"/>
        <v>94.17</v>
      </c>
      <c r="H8" s="8">
        <f t="shared" si="0"/>
        <v>0</v>
      </c>
      <c r="I8" s="8">
        <f t="shared" si="0"/>
        <v>94.17</v>
      </c>
      <c r="J8" s="8">
        <f t="shared" si="0"/>
        <v>142.52</v>
      </c>
      <c r="K8" s="8">
        <f t="shared" si="0"/>
        <v>704.9599999999999</v>
      </c>
    </row>
    <row r="9" spans="1:11" ht="19.5" customHeight="1">
      <c r="A9" s="9" t="s">
        <v>86</v>
      </c>
      <c r="B9" s="10" t="s">
        <v>87</v>
      </c>
      <c r="C9" s="8">
        <f aca="true" t="shared" si="1" ref="C9:C18">D9+J9+K9</f>
        <v>224.75</v>
      </c>
      <c r="D9" s="8">
        <f aca="true" t="shared" si="2" ref="D9:D18">SUM(E9:G9)</f>
        <v>81.24000000000001</v>
      </c>
      <c r="E9" s="8">
        <v>27.25</v>
      </c>
      <c r="F9" s="8">
        <v>7.42</v>
      </c>
      <c r="G9" s="8">
        <v>46.57</v>
      </c>
      <c r="H9" s="8"/>
      <c r="I9" s="8">
        <v>46.57</v>
      </c>
      <c r="J9" s="8">
        <v>123.78</v>
      </c>
      <c r="K9" s="8">
        <v>19.73</v>
      </c>
    </row>
    <row r="10" spans="1:11" ht="19.5" customHeight="1">
      <c r="A10" s="9" t="s">
        <v>88</v>
      </c>
      <c r="B10" s="10" t="s">
        <v>89</v>
      </c>
      <c r="C10" s="8">
        <f t="shared" si="1"/>
        <v>201.34</v>
      </c>
      <c r="D10" s="8">
        <f t="shared" si="2"/>
        <v>5.93</v>
      </c>
      <c r="E10" s="8"/>
      <c r="F10" s="8">
        <v>2.34</v>
      </c>
      <c r="G10" s="8">
        <v>3.59</v>
      </c>
      <c r="H10" s="8"/>
      <c r="I10" s="8">
        <v>3.59</v>
      </c>
      <c r="J10" s="8">
        <v>6.6</v>
      </c>
      <c r="K10" s="8">
        <v>188.81</v>
      </c>
    </row>
    <row r="11" spans="1:11" ht="19.5" customHeight="1">
      <c r="A11" s="9" t="s">
        <v>90</v>
      </c>
      <c r="B11" s="10" t="s">
        <v>91</v>
      </c>
      <c r="C11" s="8">
        <f t="shared" si="1"/>
        <v>43.99</v>
      </c>
      <c r="D11" s="8">
        <f t="shared" si="2"/>
        <v>5.28</v>
      </c>
      <c r="E11" s="8"/>
      <c r="F11" s="8">
        <v>0.28</v>
      </c>
      <c r="G11" s="8">
        <v>5</v>
      </c>
      <c r="H11" s="8"/>
      <c r="I11" s="8">
        <v>5</v>
      </c>
      <c r="J11" s="8"/>
      <c r="K11" s="8">
        <v>38.71</v>
      </c>
    </row>
    <row r="12" spans="1:11" ht="19.5" customHeight="1">
      <c r="A12" s="9" t="s">
        <v>94</v>
      </c>
      <c r="B12" s="10" t="s">
        <v>95</v>
      </c>
      <c r="C12" s="8">
        <f t="shared" si="1"/>
        <v>468.03000000000003</v>
      </c>
      <c r="D12" s="8">
        <f t="shared" si="2"/>
        <v>23.729999999999997</v>
      </c>
      <c r="E12" s="8">
        <v>4</v>
      </c>
      <c r="F12" s="8">
        <v>0.15</v>
      </c>
      <c r="G12" s="8">
        <v>19.58</v>
      </c>
      <c r="H12" s="8"/>
      <c r="I12" s="8">
        <v>19.58</v>
      </c>
      <c r="J12" s="8"/>
      <c r="K12" s="8">
        <v>444.3</v>
      </c>
    </row>
    <row r="13" spans="1:11" ht="19.5" customHeight="1">
      <c r="A13" s="9" t="s">
        <v>96</v>
      </c>
      <c r="B13" s="10" t="s">
        <v>97</v>
      </c>
      <c r="C13" s="8">
        <f t="shared" si="1"/>
        <v>5.2299999999999995</v>
      </c>
      <c r="D13" s="8">
        <f t="shared" si="2"/>
        <v>4.34</v>
      </c>
      <c r="E13" s="8">
        <v>4.3</v>
      </c>
      <c r="F13" s="8"/>
      <c r="G13" s="8">
        <v>0.04</v>
      </c>
      <c r="H13" s="8"/>
      <c r="I13" s="8">
        <v>0.04</v>
      </c>
      <c r="J13" s="8"/>
      <c r="K13" s="8">
        <v>0.89</v>
      </c>
    </row>
    <row r="14" spans="1:11" ht="19.5" customHeight="1">
      <c r="A14" s="9" t="s">
        <v>98</v>
      </c>
      <c r="B14" s="10" t="s">
        <v>99</v>
      </c>
      <c r="C14" s="8">
        <f t="shared" si="1"/>
        <v>3.9400000000000004</v>
      </c>
      <c r="D14" s="8">
        <f t="shared" si="2"/>
        <v>3.66</v>
      </c>
      <c r="E14" s="8"/>
      <c r="F14" s="8"/>
      <c r="G14" s="8">
        <v>3.66</v>
      </c>
      <c r="H14" s="8"/>
      <c r="I14" s="8">
        <v>3.66</v>
      </c>
      <c r="J14" s="8"/>
      <c r="K14" s="8">
        <v>0.28</v>
      </c>
    </row>
    <row r="15" spans="1:11" ht="19.5" customHeight="1">
      <c r="A15" s="9" t="s">
        <v>100</v>
      </c>
      <c r="B15" s="10" t="s">
        <v>101</v>
      </c>
      <c r="C15" s="8">
        <f t="shared" si="1"/>
        <v>12.17</v>
      </c>
      <c r="D15" s="8">
        <f t="shared" si="2"/>
        <v>0.16</v>
      </c>
      <c r="E15" s="8"/>
      <c r="F15" s="8"/>
      <c r="G15" s="8">
        <v>0.16</v>
      </c>
      <c r="H15" s="8"/>
      <c r="I15" s="8">
        <v>0.16</v>
      </c>
      <c r="J15" s="8">
        <v>1.61</v>
      </c>
      <c r="K15" s="8">
        <v>10.4</v>
      </c>
    </row>
    <row r="16" spans="1:11" ht="19.5" customHeight="1">
      <c r="A16" s="9" t="s">
        <v>102</v>
      </c>
      <c r="B16" s="10" t="s">
        <v>103</v>
      </c>
      <c r="C16" s="8">
        <f t="shared" si="1"/>
        <v>0.6</v>
      </c>
      <c r="D16" s="8">
        <f t="shared" si="2"/>
        <v>0</v>
      </c>
      <c r="E16" s="8"/>
      <c r="F16" s="8"/>
      <c r="G16" s="8"/>
      <c r="H16" s="8"/>
      <c r="I16" s="8"/>
      <c r="J16" s="8"/>
      <c r="K16" s="8">
        <v>0.6</v>
      </c>
    </row>
    <row r="17" spans="1:11" ht="19.5" customHeight="1">
      <c r="A17" s="9" t="s">
        <v>112</v>
      </c>
      <c r="B17" s="10" t="s">
        <v>113</v>
      </c>
      <c r="C17" s="8">
        <f t="shared" si="1"/>
        <v>11.610000000000001</v>
      </c>
      <c r="D17" s="8">
        <f t="shared" si="2"/>
        <v>10.370000000000001</v>
      </c>
      <c r="E17" s="8"/>
      <c r="F17" s="8">
        <v>0.06</v>
      </c>
      <c r="G17" s="8">
        <v>10.31</v>
      </c>
      <c r="H17" s="8"/>
      <c r="I17" s="8">
        <v>10.31</v>
      </c>
      <c r="J17" s="8"/>
      <c r="K17" s="8">
        <v>1.24</v>
      </c>
    </row>
    <row r="18" spans="1:11" ht="19.5" customHeight="1">
      <c r="A18" s="9" t="s">
        <v>116</v>
      </c>
      <c r="B18" s="10" t="s">
        <v>117</v>
      </c>
      <c r="C18" s="8">
        <f t="shared" si="1"/>
        <v>15.98</v>
      </c>
      <c r="D18" s="8">
        <f t="shared" si="2"/>
        <v>5.45</v>
      </c>
      <c r="E18" s="8"/>
      <c r="F18" s="8">
        <v>0.19</v>
      </c>
      <c r="G18" s="8">
        <v>5.26</v>
      </c>
      <c r="H18" s="8"/>
      <c r="I18" s="8">
        <v>5.26</v>
      </c>
      <c r="J18" s="8">
        <v>10.53</v>
      </c>
      <c r="K18" s="8"/>
    </row>
  </sheetData>
  <sheetProtection/>
  <mergeCells count="11">
    <mergeCell ref="K4:K6"/>
    <mergeCell ref="A2:K2"/>
    <mergeCell ref="D4:I4"/>
    <mergeCell ref="G5:I5"/>
    <mergeCell ref="A4:A6"/>
    <mergeCell ref="B4:B6"/>
    <mergeCell ref="C4:C6"/>
    <mergeCell ref="D5:D6"/>
    <mergeCell ref="E5:E6"/>
    <mergeCell ref="F5:F6"/>
    <mergeCell ref="J4:J6"/>
  </mergeCells>
  <printOptions horizontalCentered="1"/>
  <pageMargins left="0.59" right="0.37" top="0.79" bottom="0.79" header="0.5" footer="0.5"/>
  <pageSetup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A1">
      <selection activeCell="A1" sqref="A1:F33"/>
    </sheetView>
  </sheetViews>
  <sheetFormatPr defaultColWidth="9.16015625" defaultRowHeight="12.75" customHeight="1"/>
  <cols>
    <col min="1" max="1" width="44.33203125" style="0" customWidth="1"/>
    <col min="2" max="2" width="18" style="68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</cols>
  <sheetData>
    <row r="1" spans="1:6" ht="22.5" customHeight="1">
      <c r="A1" s="90" t="s">
        <v>5</v>
      </c>
      <c r="B1" s="91"/>
      <c r="C1" s="90"/>
      <c r="D1" s="90"/>
      <c r="E1" s="90"/>
      <c r="F1" s="90"/>
    </row>
    <row r="2" spans="1:6" ht="27" customHeight="1">
      <c r="A2" s="92" t="s">
        <v>6</v>
      </c>
      <c r="B2" s="93"/>
      <c r="C2" s="30"/>
      <c r="D2" s="30"/>
      <c r="E2" s="31"/>
      <c r="F2" s="32" t="s">
        <v>7</v>
      </c>
    </row>
    <row r="3" spans="1:6" s="42" customFormat="1" ht="15" customHeight="1">
      <c r="A3" s="3" t="s">
        <v>8</v>
      </c>
      <c r="B3" s="69" t="s">
        <v>9</v>
      </c>
      <c r="C3" s="3" t="s">
        <v>10</v>
      </c>
      <c r="D3" s="6" t="s">
        <v>9</v>
      </c>
      <c r="E3" s="3" t="s">
        <v>11</v>
      </c>
      <c r="F3" s="3" t="s">
        <v>9</v>
      </c>
    </row>
    <row r="4" spans="1:6" ht="15" customHeight="1">
      <c r="A4" s="33" t="s">
        <v>12</v>
      </c>
      <c r="B4" s="70">
        <v>11383.53</v>
      </c>
      <c r="C4" s="35" t="s">
        <v>13</v>
      </c>
      <c r="D4" s="24"/>
      <c r="E4" s="71" t="s">
        <v>14</v>
      </c>
      <c r="F4" s="24">
        <v>9923.41</v>
      </c>
    </row>
    <row r="5" spans="1:8" ht="15" customHeight="1">
      <c r="A5" s="33" t="s">
        <v>15</v>
      </c>
      <c r="B5" s="70">
        <v>1058.54</v>
      </c>
      <c r="C5" s="35" t="s">
        <v>16</v>
      </c>
      <c r="D5" s="24"/>
      <c r="E5" s="71" t="s">
        <v>17</v>
      </c>
      <c r="F5" s="24">
        <v>5156.87</v>
      </c>
      <c r="H5" s="1"/>
    </row>
    <row r="6" spans="1:6" ht="15" customHeight="1">
      <c r="A6" s="33" t="s">
        <v>18</v>
      </c>
      <c r="B6" s="70"/>
      <c r="C6" s="35" t="s">
        <v>19</v>
      </c>
      <c r="D6" s="24"/>
      <c r="E6" s="71" t="s">
        <v>20</v>
      </c>
      <c r="F6" s="24">
        <v>4766.54</v>
      </c>
    </row>
    <row r="7" spans="1:6" ht="15" customHeight="1">
      <c r="A7" s="33" t="s">
        <v>21</v>
      </c>
      <c r="B7" s="70">
        <v>4408.25</v>
      </c>
      <c r="C7" s="35" t="s">
        <v>22</v>
      </c>
      <c r="D7" s="24"/>
      <c r="E7" s="71" t="s">
        <v>23</v>
      </c>
      <c r="F7" s="24">
        <v>8171.44</v>
      </c>
    </row>
    <row r="8" spans="1:6" ht="15" customHeight="1">
      <c r="A8" s="33" t="s">
        <v>24</v>
      </c>
      <c r="B8" s="70">
        <v>0</v>
      </c>
      <c r="C8" s="35" t="s">
        <v>25</v>
      </c>
      <c r="D8" s="24">
        <v>501.21</v>
      </c>
      <c r="E8" s="71" t="s">
        <v>26</v>
      </c>
      <c r="F8" s="24"/>
    </row>
    <row r="9" spans="1:6" ht="15" customHeight="1">
      <c r="A9" s="33" t="s">
        <v>27</v>
      </c>
      <c r="B9" s="70">
        <v>5643.64</v>
      </c>
      <c r="C9" s="35" t="s">
        <v>28</v>
      </c>
      <c r="D9" s="24"/>
      <c r="E9" s="71" t="s">
        <v>29</v>
      </c>
      <c r="F9" s="24">
        <v>8171.44</v>
      </c>
    </row>
    <row r="10" spans="1:6" ht="15" customHeight="1">
      <c r="A10" s="36" t="s">
        <v>30</v>
      </c>
      <c r="B10" s="70">
        <v>0</v>
      </c>
      <c r="C10" s="35" t="s">
        <v>31</v>
      </c>
      <c r="D10" s="24"/>
      <c r="E10" s="71" t="s">
        <v>32</v>
      </c>
      <c r="F10" s="24"/>
    </row>
    <row r="11" spans="1:6" ht="15" customHeight="1">
      <c r="A11" s="36" t="s">
        <v>33</v>
      </c>
      <c r="B11" s="70">
        <v>622.27</v>
      </c>
      <c r="C11" s="35" t="s">
        <v>34</v>
      </c>
      <c r="D11" s="24">
        <v>966.05</v>
      </c>
      <c r="E11" s="71" t="s">
        <v>35</v>
      </c>
      <c r="F11" s="24">
        <v>4726.31</v>
      </c>
    </row>
    <row r="12" spans="1:6" ht="15" customHeight="1">
      <c r="A12" s="72"/>
      <c r="B12" s="70">
        <v>0</v>
      </c>
      <c r="C12" s="35" t="s">
        <v>36</v>
      </c>
      <c r="D12" s="24">
        <v>60</v>
      </c>
      <c r="E12" s="71" t="s">
        <v>37</v>
      </c>
      <c r="F12" s="24"/>
    </row>
    <row r="13" spans="1:6" ht="15" customHeight="1">
      <c r="A13" s="72"/>
      <c r="B13" s="24"/>
      <c r="C13" s="35" t="s">
        <v>38</v>
      </c>
      <c r="D13" s="24">
        <v>24</v>
      </c>
      <c r="E13" s="71"/>
      <c r="F13" s="24"/>
    </row>
    <row r="14" spans="1:6" ht="15" customHeight="1">
      <c r="A14" s="72"/>
      <c r="B14" s="24"/>
      <c r="C14" s="35" t="s">
        <v>39</v>
      </c>
      <c r="D14" s="24">
        <v>19988.05</v>
      </c>
      <c r="E14" s="73" t="s">
        <v>40</v>
      </c>
      <c r="F14" s="24"/>
    </row>
    <row r="15" spans="1:6" ht="15" customHeight="1">
      <c r="A15" s="36"/>
      <c r="B15" s="67"/>
      <c r="C15" s="35" t="s">
        <v>41</v>
      </c>
      <c r="D15" s="24"/>
      <c r="E15" s="71" t="s">
        <v>42</v>
      </c>
      <c r="F15" s="24"/>
    </row>
    <row r="16" spans="1:6" ht="15" customHeight="1">
      <c r="A16" s="36"/>
      <c r="B16" s="74"/>
      <c r="C16" s="35" t="s">
        <v>43</v>
      </c>
      <c r="D16" s="24"/>
      <c r="E16" s="71" t="s">
        <v>44</v>
      </c>
      <c r="F16" s="24"/>
    </row>
    <row r="17" spans="1:6" ht="15" customHeight="1">
      <c r="A17" s="36"/>
      <c r="B17" s="67"/>
      <c r="C17" s="35" t="s">
        <v>45</v>
      </c>
      <c r="D17" s="24">
        <v>1108.44</v>
      </c>
      <c r="E17" s="71" t="s">
        <v>46</v>
      </c>
      <c r="F17" s="24"/>
    </row>
    <row r="18" spans="1:6" ht="15" customHeight="1">
      <c r="A18" s="72"/>
      <c r="B18" s="67"/>
      <c r="C18" s="35" t="s">
        <v>47</v>
      </c>
      <c r="D18" s="24"/>
      <c r="E18" s="75" t="s">
        <v>48</v>
      </c>
      <c r="F18" s="24"/>
    </row>
    <row r="19" spans="1:6" ht="15" customHeight="1">
      <c r="A19" s="72"/>
      <c r="B19" s="67"/>
      <c r="C19" s="35" t="s">
        <v>49</v>
      </c>
      <c r="D19" s="24"/>
      <c r="E19" s="75" t="s">
        <v>50</v>
      </c>
      <c r="F19" s="24"/>
    </row>
    <row r="20" spans="1:6" ht="15" customHeight="1">
      <c r="A20" s="38"/>
      <c r="B20" s="67"/>
      <c r="C20" s="35" t="s">
        <v>51</v>
      </c>
      <c r="D20" s="24"/>
      <c r="E20" s="75" t="s">
        <v>52</v>
      </c>
      <c r="F20" s="24"/>
    </row>
    <row r="21" spans="1:6" ht="15" customHeight="1">
      <c r="A21" s="38"/>
      <c r="B21" s="67"/>
      <c r="C21" s="35" t="s">
        <v>53</v>
      </c>
      <c r="D21" s="24"/>
      <c r="E21" s="71" t="s">
        <v>54</v>
      </c>
      <c r="F21" s="24"/>
    </row>
    <row r="22" spans="1:6" ht="15" customHeight="1">
      <c r="A22" s="38"/>
      <c r="B22" s="67"/>
      <c r="C22" s="35" t="s">
        <v>55</v>
      </c>
      <c r="D22" s="24">
        <v>173.39</v>
      </c>
      <c r="E22" s="71" t="s">
        <v>56</v>
      </c>
      <c r="F22" s="24"/>
    </row>
    <row r="23" spans="1:6" ht="15" customHeight="1">
      <c r="A23" s="38"/>
      <c r="B23" s="67"/>
      <c r="C23" s="35" t="s">
        <v>57</v>
      </c>
      <c r="D23" s="24"/>
      <c r="E23" s="71" t="s">
        <v>58</v>
      </c>
      <c r="F23" s="24"/>
    </row>
    <row r="24" spans="1:6" ht="15" customHeight="1">
      <c r="A24" s="72"/>
      <c r="B24" s="74"/>
      <c r="C24" s="35" t="s">
        <v>59</v>
      </c>
      <c r="D24" s="24"/>
      <c r="F24" s="24"/>
    </row>
    <row r="25" spans="1:6" ht="15" customHeight="1">
      <c r="A25" s="72"/>
      <c r="B25" s="67"/>
      <c r="D25" s="24"/>
      <c r="E25" s="76"/>
      <c r="F25" s="24"/>
    </row>
    <row r="26" spans="1:6" ht="15" customHeight="1">
      <c r="A26" s="72"/>
      <c r="B26" s="67"/>
      <c r="C26" s="35"/>
      <c r="D26" s="77"/>
      <c r="E26" s="78"/>
      <c r="F26" s="79"/>
    </row>
    <row r="27" spans="1:6" ht="15" customHeight="1">
      <c r="A27" s="80" t="s">
        <v>60</v>
      </c>
      <c r="B27" s="81">
        <f>B4+B7+B8+B10+B11+B12+B9</f>
        <v>22057.69</v>
      </c>
      <c r="C27" s="94" t="s">
        <v>61</v>
      </c>
      <c r="D27" s="94"/>
      <c r="E27" s="94"/>
      <c r="F27" s="81">
        <f>F4+F7+F11</f>
        <v>22821.16</v>
      </c>
    </row>
    <row r="28" spans="1:6" ht="15" customHeight="1">
      <c r="A28" s="82" t="s">
        <v>62</v>
      </c>
      <c r="B28" s="67">
        <v>493.06</v>
      </c>
      <c r="C28" s="95" t="s">
        <v>63</v>
      </c>
      <c r="D28" s="96"/>
      <c r="E28" s="97"/>
      <c r="F28" s="67">
        <v>1171.06</v>
      </c>
    </row>
    <row r="29" spans="1:6" ht="15" customHeight="1">
      <c r="A29" s="37" t="s">
        <v>64</v>
      </c>
      <c r="B29" s="67">
        <v>4352.7</v>
      </c>
      <c r="C29" s="98" t="s">
        <v>65</v>
      </c>
      <c r="D29" s="99"/>
      <c r="E29" s="100"/>
      <c r="F29" s="67">
        <v>2911.23</v>
      </c>
    </row>
    <row r="30" spans="1:6" ht="15" customHeight="1">
      <c r="A30" s="35" t="s">
        <v>66</v>
      </c>
      <c r="B30" s="67"/>
      <c r="C30" s="94"/>
      <c r="D30" s="94"/>
      <c r="E30" s="94"/>
      <c r="F30" s="83"/>
    </row>
    <row r="31" spans="1:6" ht="15" customHeight="1">
      <c r="A31" s="35" t="s">
        <v>67</v>
      </c>
      <c r="B31" s="67"/>
      <c r="C31" s="94"/>
      <c r="D31" s="94"/>
      <c r="E31" s="94"/>
      <c r="F31" s="83"/>
    </row>
    <row r="32" spans="1:6" ht="15" customHeight="1">
      <c r="A32" s="84" t="s">
        <v>68</v>
      </c>
      <c r="B32" s="67"/>
      <c r="C32" s="94"/>
      <c r="D32" s="94"/>
      <c r="E32" s="94"/>
      <c r="F32" s="83"/>
    </row>
    <row r="33" spans="1:6" ht="15" customHeight="1">
      <c r="A33" s="85" t="s">
        <v>69</v>
      </c>
      <c r="B33" s="74">
        <f>B27+B28+B29</f>
        <v>26903.45</v>
      </c>
      <c r="C33" s="94" t="s">
        <v>70</v>
      </c>
      <c r="D33" s="94"/>
      <c r="E33" s="94"/>
      <c r="F33" s="74">
        <f>F27+F28+F29</f>
        <v>26903.45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1:E31"/>
    <mergeCell ref="C32:E32"/>
    <mergeCell ref="C33:E33"/>
    <mergeCell ref="A1:F1"/>
    <mergeCell ref="A2:B2"/>
    <mergeCell ref="C27:E27"/>
    <mergeCell ref="C28:E28"/>
    <mergeCell ref="C29:E29"/>
    <mergeCell ref="C30:E30"/>
  </mergeCells>
  <printOptions horizontalCentered="1"/>
  <pageMargins left="0.75" right="0.75" top="0.79" bottom="0.53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9" sqref="A9:B24"/>
    </sheetView>
  </sheetViews>
  <sheetFormatPr defaultColWidth="9.16015625" defaultRowHeight="12.75" customHeight="1"/>
  <cols>
    <col min="1" max="1" width="12.16015625" style="0" customWidth="1"/>
    <col min="2" max="2" width="43.16015625" style="0" customWidth="1"/>
    <col min="3" max="3" width="14.33203125" style="0" customWidth="1"/>
    <col min="4" max="5" width="11.66015625" style="0" customWidth="1"/>
    <col min="6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66" customFormat="1" ht="30.75" customHeight="1">
      <c r="A3" s="14" t="s">
        <v>72</v>
      </c>
      <c r="B3" s="14"/>
      <c r="C3" s="14"/>
      <c r="D3" s="14"/>
      <c r="E3" s="14"/>
      <c r="F3" s="14"/>
      <c r="G3" s="14"/>
      <c r="H3" s="14"/>
      <c r="I3" s="14"/>
      <c r="J3" s="21" t="s">
        <v>7</v>
      </c>
    </row>
    <row r="4" spans="1:10" ht="28.5" customHeight="1">
      <c r="A4" s="101" t="s">
        <v>73</v>
      </c>
      <c r="B4" s="101" t="s">
        <v>74</v>
      </c>
      <c r="C4" s="101" t="s">
        <v>75</v>
      </c>
      <c r="D4" s="102" t="s">
        <v>76</v>
      </c>
      <c r="E4" s="101" t="s">
        <v>77</v>
      </c>
      <c r="F4" s="101" t="s">
        <v>78</v>
      </c>
      <c r="G4" s="101" t="s">
        <v>79</v>
      </c>
      <c r="H4" s="101" t="s">
        <v>80</v>
      </c>
      <c r="I4" s="101" t="s">
        <v>81</v>
      </c>
      <c r="J4" s="101" t="s">
        <v>82</v>
      </c>
    </row>
    <row r="5" spans="1:10" ht="27.75" customHeight="1">
      <c r="A5" s="101"/>
      <c r="B5" s="101"/>
      <c r="C5" s="101"/>
      <c r="D5" s="103"/>
      <c r="E5" s="101"/>
      <c r="F5" s="101"/>
      <c r="G5" s="101"/>
      <c r="H5" s="101"/>
      <c r="I5" s="101"/>
      <c r="J5" s="101"/>
    </row>
    <row r="6" spans="1:10" ht="19.5" customHeight="1">
      <c r="A6" s="61" t="s">
        <v>83</v>
      </c>
      <c r="B6" s="61" t="s">
        <v>83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</row>
    <row r="7" spans="1:10" ht="19.5" customHeight="1">
      <c r="A7" s="10"/>
      <c r="B7" s="10" t="s">
        <v>75</v>
      </c>
      <c r="C7" s="67">
        <v>22057.69</v>
      </c>
      <c r="D7" s="67">
        <v>10324.99</v>
      </c>
      <c r="E7" s="67">
        <v>1058.54</v>
      </c>
      <c r="F7" s="67">
        <v>0</v>
      </c>
      <c r="G7" s="67">
        <v>4408.23</v>
      </c>
      <c r="H7" s="67">
        <v>5643.64</v>
      </c>
      <c r="I7" s="67">
        <v>0</v>
      </c>
      <c r="J7" s="67">
        <v>622.29</v>
      </c>
    </row>
    <row r="8" spans="1:10" ht="19.5" customHeight="1">
      <c r="A8" s="10" t="s">
        <v>84</v>
      </c>
      <c r="B8" s="10" t="s">
        <v>85</v>
      </c>
      <c r="C8" s="67">
        <f>SUM(C9:C24)</f>
        <v>22057.69</v>
      </c>
      <c r="D8" s="67">
        <f aca="true" t="shared" si="0" ref="D8:J8">SUM(D9:D24)</f>
        <v>10324.99</v>
      </c>
      <c r="E8" s="67">
        <f t="shared" si="0"/>
        <v>1058.54</v>
      </c>
      <c r="F8" s="67">
        <f t="shared" si="0"/>
        <v>0</v>
      </c>
      <c r="G8" s="67">
        <f t="shared" si="0"/>
        <v>4408.23</v>
      </c>
      <c r="H8" s="67">
        <f t="shared" si="0"/>
        <v>5643.64</v>
      </c>
      <c r="I8" s="67">
        <f t="shared" si="0"/>
        <v>0</v>
      </c>
      <c r="J8" s="67">
        <f t="shared" si="0"/>
        <v>622.29</v>
      </c>
    </row>
    <row r="9" spans="1:10" ht="19.5" customHeight="1">
      <c r="A9" s="9" t="s">
        <v>86</v>
      </c>
      <c r="B9" s="10" t="s">
        <v>87</v>
      </c>
      <c r="C9" s="67">
        <f>D9+E9+F9+G9+H9+I9+J9</f>
        <v>5604.84</v>
      </c>
      <c r="D9" s="67">
        <v>5522.21</v>
      </c>
      <c r="E9" s="67"/>
      <c r="F9" s="67"/>
      <c r="G9" s="67"/>
      <c r="H9" s="67"/>
      <c r="I9" s="67"/>
      <c r="J9" s="67">
        <v>82.63</v>
      </c>
    </row>
    <row r="10" spans="1:10" ht="19.5" customHeight="1">
      <c r="A10" s="9" t="s">
        <v>88</v>
      </c>
      <c r="B10" s="10" t="s">
        <v>89</v>
      </c>
      <c r="C10" s="67">
        <f>D10+E10+F10+G10+H10+I10+J10</f>
        <v>369.23</v>
      </c>
      <c r="D10" s="67">
        <v>366.72</v>
      </c>
      <c r="E10" s="67"/>
      <c r="F10" s="67"/>
      <c r="G10" s="67"/>
      <c r="H10" s="67"/>
      <c r="I10" s="67"/>
      <c r="J10" s="67">
        <v>2.51</v>
      </c>
    </row>
    <row r="11" spans="1:10" ht="19.5" customHeight="1">
      <c r="A11" s="9" t="s">
        <v>90</v>
      </c>
      <c r="B11" s="10" t="s">
        <v>91</v>
      </c>
      <c r="C11" s="67">
        <f>D11+E11+F11+G11+H11+I11+J11</f>
        <v>146.83</v>
      </c>
      <c r="D11" s="67">
        <v>59.99</v>
      </c>
      <c r="E11" s="67"/>
      <c r="F11" s="67"/>
      <c r="G11" s="67">
        <v>86</v>
      </c>
      <c r="H11" s="67"/>
      <c r="I11" s="67"/>
      <c r="J11" s="67">
        <v>0.84</v>
      </c>
    </row>
    <row r="12" spans="1:10" ht="19.5" customHeight="1">
      <c r="A12" s="9" t="s">
        <v>92</v>
      </c>
      <c r="B12" s="10" t="s">
        <v>93</v>
      </c>
      <c r="C12" s="67">
        <f>D12+E12+F12+G12+H12+I12+J12</f>
        <v>434.08</v>
      </c>
      <c r="D12" s="67">
        <v>333</v>
      </c>
      <c r="E12" s="67"/>
      <c r="F12" s="67"/>
      <c r="G12" s="67"/>
      <c r="H12" s="67"/>
      <c r="I12" s="67"/>
      <c r="J12" s="67">
        <v>101.08</v>
      </c>
    </row>
    <row r="13" spans="1:10" ht="19.5" customHeight="1">
      <c r="A13" s="9" t="s">
        <v>94</v>
      </c>
      <c r="B13" s="10" t="s">
        <v>95</v>
      </c>
      <c r="C13" s="67">
        <f aca="true" t="shared" si="1" ref="C13:C24">D13+E13+F13+G13+H13+I13+J13</f>
        <v>859.35</v>
      </c>
      <c r="D13" s="67">
        <v>853.01</v>
      </c>
      <c r="E13" s="67"/>
      <c r="F13" s="67"/>
      <c r="G13" s="67"/>
      <c r="H13" s="67"/>
      <c r="I13" s="67"/>
      <c r="J13" s="67">
        <v>6.34</v>
      </c>
    </row>
    <row r="14" spans="1:10" ht="19.5" customHeight="1">
      <c r="A14" s="9" t="s">
        <v>96</v>
      </c>
      <c r="B14" s="10" t="s">
        <v>97</v>
      </c>
      <c r="C14" s="67">
        <f t="shared" si="1"/>
        <v>1344.55</v>
      </c>
      <c r="D14" s="67">
        <v>285.81</v>
      </c>
      <c r="E14" s="67">
        <v>1058.54</v>
      </c>
      <c r="F14" s="67"/>
      <c r="G14" s="67"/>
      <c r="H14" s="67"/>
      <c r="I14" s="67"/>
      <c r="J14" s="67">
        <v>0.2</v>
      </c>
    </row>
    <row r="15" spans="1:10" ht="19.5" customHeight="1">
      <c r="A15" s="9" t="s">
        <v>98</v>
      </c>
      <c r="B15" s="10" t="s">
        <v>99</v>
      </c>
      <c r="C15" s="67">
        <f t="shared" si="1"/>
        <v>148.32</v>
      </c>
      <c r="D15" s="67">
        <v>36.73</v>
      </c>
      <c r="E15" s="67"/>
      <c r="F15" s="67"/>
      <c r="G15" s="67">
        <v>111.44</v>
      </c>
      <c r="H15" s="67"/>
      <c r="I15" s="67"/>
      <c r="J15" s="67">
        <v>0.15</v>
      </c>
    </row>
    <row r="16" spans="1:10" ht="19.5" customHeight="1">
      <c r="A16" s="9" t="s">
        <v>100</v>
      </c>
      <c r="B16" s="10" t="s">
        <v>101</v>
      </c>
      <c r="C16" s="67">
        <f t="shared" si="1"/>
        <v>527.8100000000001</v>
      </c>
      <c r="D16" s="67">
        <v>491.98</v>
      </c>
      <c r="E16" s="67"/>
      <c r="F16" s="67"/>
      <c r="G16" s="67">
        <v>30.61</v>
      </c>
      <c r="H16" s="67"/>
      <c r="I16" s="67"/>
      <c r="J16" s="67">
        <v>5.22</v>
      </c>
    </row>
    <row r="17" spans="1:10" ht="19.5" customHeight="1">
      <c r="A17" s="9" t="s">
        <v>102</v>
      </c>
      <c r="B17" s="10" t="s">
        <v>103</v>
      </c>
      <c r="C17" s="67">
        <f t="shared" si="1"/>
        <v>290.44</v>
      </c>
      <c r="D17" s="67">
        <v>214.03</v>
      </c>
      <c r="E17" s="67"/>
      <c r="F17" s="67"/>
      <c r="G17" s="67">
        <v>73.6</v>
      </c>
      <c r="H17" s="67"/>
      <c r="I17" s="67"/>
      <c r="J17" s="67">
        <v>2.81</v>
      </c>
    </row>
    <row r="18" spans="1:10" ht="19.5" customHeight="1">
      <c r="A18" s="9" t="s">
        <v>104</v>
      </c>
      <c r="B18" s="10" t="s">
        <v>105</v>
      </c>
      <c r="C18" s="67">
        <f t="shared" si="1"/>
        <v>5790.65</v>
      </c>
      <c r="D18" s="67">
        <v>26.82</v>
      </c>
      <c r="E18" s="67"/>
      <c r="F18" s="67"/>
      <c r="G18" s="67"/>
      <c r="H18" s="67">
        <v>5643.64</v>
      </c>
      <c r="I18" s="67"/>
      <c r="J18" s="67">
        <v>120.19</v>
      </c>
    </row>
    <row r="19" spans="1:10" ht="19.5" customHeight="1">
      <c r="A19" s="9" t="s">
        <v>106</v>
      </c>
      <c r="B19" s="10" t="s">
        <v>107</v>
      </c>
      <c r="C19" s="67">
        <f t="shared" si="1"/>
        <v>289.27</v>
      </c>
      <c r="D19" s="67"/>
      <c r="E19" s="67"/>
      <c r="F19" s="67"/>
      <c r="G19" s="67">
        <v>288.76</v>
      </c>
      <c r="H19" s="67"/>
      <c r="I19" s="67"/>
      <c r="J19" s="67">
        <v>0.51</v>
      </c>
    </row>
    <row r="20" spans="1:10" ht="19.5" customHeight="1">
      <c r="A20" s="9" t="s">
        <v>108</v>
      </c>
      <c r="B20" s="10" t="s">
        <v>109</v>
      </c>
      <c r="C20" s="67">
        <f t="shared" si="1"/>
        <v>1094.16</v>
      </c>
      <c r="D20" s="67"/>
      <c r="E20" s="67"/>
      <c r="F20" s="67"/>
      <c r="G20" s="67">
        <v>1041.88</v>
      </c>
      <c r="H20" s="67"/>
      <c r="I20" s="67"/>
      <c r="J20" s="67">
        <v>52.28</v>
      </c>
    </row>
    <row r="21" spans="1:10" ht="19.5" customHeight="1">
      <c r="A21" s="9" t="s">
        <v>110</v>
      </c>
      <c r="B21" s="10" t="s">
        <v>111</v>
      </c>
      <c r="C21" s="67">
        <f t="shared" si="1"/>
        <v>235.65</v>
      </c>
      <c r="D21" s="67"/>
      <c r="E21" s="67"/>
      <c r="F21" s="67"/>
      <c r="G21" s="67">
        <v>234.87</v>
      </c>
      <c r="H21" s="67"/>
      <c r="I21" s="67"/>
      <c r="J21" s="67">
        <v>0.78</v>
      </c>
    </row>
    <row r="22" spans="1:10" ht="19.5" customHeight="1">
      <c r="A22" s="9" t="s">
        <v>112</v>
      </c>
      <c r="B22" s="10" t="s">
        <v>113</v>
      </c>
      <c r="C22" s="67">
        <f t="shared" si="1"/>
        <v>2255.99</v>
      </c>
      <c r="D22" s="67">
        <v>1790.73</v>
      </c>
      <c r="E22" s="67"/>
      <c r="F22" s="67"/>
      <c r="G22" s="67">
        <v>461.43</v>
      </c>
      <c r="H22" s="67"/>
      <c r="I22" s="67"/>
      <c r="J22" s="67">
        <v>3.83</v>
      </c>
    </row>
    <row r="23" spans="1:10" ht="19.5" customHeight="1">
      <c r="A23" s="9" t="s">
        <v>114</v>
      </c>
      <c r="B23" s="10" t="s">
        <v>115</v>
      </c>
      <c r="C23" s="67">
        <f t="shared" si="1"/>
        <v>2088.66</v>
      </c>
      <c r="D23" s="67"/>
      <c r="E23" s="67"/>
      <c r="F23" s="67"/>
      <c r="G23" s="67">
        <v>2079.64</v>
      </c>
      <c r="H23" s="67"/>
      <c r="I23" s="67"/>
      <c r="J23" s="67">
        <v>9.02</v>
      </c>
    </row>
    <row r="24" spans="1:10" ht="19.5" customHeight="1">
      <c r="A24" s="9" t="s">
        <v>116</v>
      </c>
      <c r="B24" s="10" t="s">
        <v>117</v>
      </c>
      <c r="C24" s="67">
        <f t="shared" si="1"/>
        <v>577.86</v>
      </c>
      <c r="D24" s="67">
        <v>343.96</v>
      </c>
      <c r="E24" s="67"/>
      <c r="F24" s="67"/>
      <c r="G24" s="67"/>
      <c r="H24" s="67"/>
      <c r="I24" s="67"/>
      <c r="J24" s="67">
        <v>233.9</v>
      </c>
    </row>
  </sheetData>
  <sheetProtection/>
  <mergeCells count="11">
    <mergeCell ref="J4:J5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13.66015625" style="0" customWidth="1"/>
    <col min="2" max="2" width="42.6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2" width="9.16015625" style="0" customWidth="1"/>
  </cols>
  <sheetData>
    <row r="1" spans="1:8" ht="35.25" customHeight="1">
      <c r="A1" s="90" t="s">
        <v>118</v>
      </c>
      <c r="B1" s="90"/>
      <c r="C1" s="90"/>
      <c r="D1" s="90"/>
      <c r="E1" s="90"/>
      <c r="F1" s="90"/>
      <c r="G1" s="90"/>
      <c r="H1" s="90"/>
    </row>
    <row r="2" spans="1:8" ht="30.75" customHeight="1">
      <c r="A2" s="14" t="s">
        <v>119</v>
      </c>
      <c r="B2" s="14"/>
      <c r="C2" s="14"/>
      <c r="D2" s="14"/>
      <c r="E2" s="14"/>
      <c r="F2" s="14"/>
      <c r="G2" s="14"/>
      <c r="H2" s="21" t="s">
        <v>7</v>
      </c>
    </row>
    <row r="3" spans="1:8" ht="36.75" customHeight="1">
      <c r="A3" s="101" t="s">
        <v>73</v>
      </c>
      <c r="B3" s="101" t="s">
        <v>74</v>
      </c>
      <c r="C3" s="101" t="s">
        <v>75</v>
      </c>
      <c r="D3" s="102" t="s">
        <v>120</v>
      </c>
      <c r="E3" s="101" t="s">
        <v>121</v>
      </c>
      <c r="F3" s="101" t="s">
        <v>122</v>
      </c>
      <c r="G3" s="101" t="s">
        <v>123</v>
      </c>
      <c r="H3" s="101" t="s">
        <v>124</v>
      </c>
    </row>
    <row r="4" spans="1:8" ht="20.25" customHeight="1">
      <c r="A4" s="101"/>
      <c r="B4" s="101"/>
      <c r="C4" s="101"/>
      <c r="D4" s="103"/>
      <c r="E4" s="101"/>
      <c r="F4" s="101"/>
      <c r="G4" s="101"/>
      <c r="H4" s="101"/>
    </row>
    <row r="5" spans="1:8" ht="19.5" customHeight="1">
      <c r="A5" s="61" t="s">
        <v>83</v>
      </c>
      <c r="B5" s="61" t="s">
        <v>83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>
        <v>6</v>
      </c>
    </row>
    <row r="6" spans="1:8" ht="19.5" customHeight="1">
      <c r="A6" s="10"/>
      <c r="B6" s="10" t="s">
        <v>75</v>
      </c>
      <c r="C6" s="62">
        <v>22821.150000000005</v>
      </c>
      <c r="D6" s="62">
        <v>9923.410000000002</v>
      </c>
      <c r="E6" s="62">
        <v>8171.43</v>
      </c>
      <c r="F6" s="24"/>
      <c r="G6" s="24">
        <v>4726.31</v>
      </c>
      <c r="H6" s="24"/>
    </row>
    <row r="7" spans="1:8" ht="19.5" customHeight="1">
      <c r="A7" s="10" t="s">
        <v>84</v>
      </c>
      <c r="B7" s="63" t="s">
        <v>85</v>
      </c>
      <c r="C7" s="24">
        <f>D7+E7+G7</f>
        <v>22821.150000000005</v>
      </c>
      <c r="D7" s="24">
        <f>SUM(D8:D23)</f>
        <v>9923.410000000002</v>
      </c>
      <c r="E7" s="24">
        <f>SUM(E8:E23)</f>
        <v>8171.43</v>
      </c>
      <c r="F7" s="64"/>
      <c r="G7" s="24">
        <f>G17</f>
        <v>4726.31</v>
      </c>
      <c r="H7" s="24"/>
    </row>
    <row r="8" spans="1:8" ht="19.5" customHeight="1">
      <c r="A8" s="9" t="s">
        <v>86</v>
      </c>
      <c r="B8" s="10" t="s">
        <v>87</v>
      </c>
      <c r="C8" s="65">
        <f>D8+E8</f>
        <v>5953.64</v>
      </c>
      <c r="D8" s="65">
        <v>2910.63</v>
      </c>
      <c r="E8" s="65">
        <v>3043.01</v>
      </c>
      <c r="F8" s="24"/>
      <c r="G8" s="24"/>
      <c r="H8" s="24"/>
    </row>
    <row r="9" spans="1:8" ht="19.5" customHeight="1">
      <c r="A9" s="9" t="s">
        <v>88</v>
      </c>
      <c r="B9" s="10" t="s">
        <v>89</v>
      </c>
      <c r="C9" s="24">
        <f>D9+E9</f>
        <v>385.06</v>
      </c>
      <c r="D9" s="24">
        <v>204.06</v>
      </c>
      <c r="E9" s="24">
        <v>181</v>
      </c>
      <c r="F9" s="24"/>
      <c r="G9" s="24"/>
      <c r="H9" s="24"/>
    </row>
    <row r="10" spans="1:8" ht="19.5" customHeight="1">
      <c r="A10" s="9" t="s">
        <v>90</v>
      </c>
      <c r="B10" s="10" t="s">
        <v>91</v>
      </c>
      <c r="C10" s="24">
        <f>SUM(D10:H10)</f>
        <v>335.32</v>
      </c>
      <c r="D10" s="24">
        <v>335.32</v>
      </c>
      <c r="E10" s="24"/>
      <c r="F10" s="24"/>
      <c r="G10" s="24"/>
      <c r="H10" s="24"/>
    </row>
    <row r="11" spans="1:8" ht="19.5" customHeight="1">
      <c r="A11" s="9" t="s">
        <v>92</v>
      </c>
      <c r="B11" s="10" t="s">
        <v>93</v>
      </c>
      <c r="C11" s="24">
        <f>SUM(D11:H11)</f>
        <v>434.08</v>
      </c>
      <c r="D11" s="24">
        <v>101.08</v>
      </c>
      <c r="E11" s="24">
        <v>333</v>
      </c>
      <c r="F11" s="24"/>
      <c r="G11" s="24"/>
      <c r="H11" s="24"/>
    </row>
    <row r="12" spans="1:8" ht="19.5" customHeight="1">
      <c r="A12" s="9" t="s">
        <v>94</v>
      </c>
      <c r="B12" s="10" t="s">
        <v>95</v>
      </c>
      <c r="C12" s="24">
        <f>SUM(D12:H12)</f>
        <v>1948.52</v>
      </c>
      <c r="D12" s="24">
        <v>1542.46</v>
      </c>
      <c r="E12" s="24">
        <v>406.06</v>
      </c>
      <c r="F12" s="24"/>
      <c r="G12" s="24"/>
      <c r="H12" s="24"/>
    </row>
    <row r="13" spans="1:8" ht="19.5" customHeight="1">
      <c r="A13" s="9" t="s">
        <v>96</v>
      </c>
      <c r="B13" s="10" t="s">
        <v>97</v>
      </c>
      <c r="C13" s="24">
        <f>SUM(D13:H13)</f>
        <v>1348.53</v>
      </c>
      <c r="D13" s="24">
        <v>289.99</v>
      </c>
      <c r="E13" s="24">
        <v>1058.54</v>
      </c>
      <c r="F13" s="24"/>
      <c r="G13" s="24"/>
      <c r="H13" s="24"/>
    </row>
    <row r="14" spans="1:8" ht="19.5" customHeight="1">
      <c r="A14" s="9" t="s">
        <v>98</v>
      </c>
      <c r="B14" s="10" t="s">
        <v>99</v>
      </c>
      <c r="C14" s="24">
        <f aca="true" t="shared" si="0" ref="C14:C23">SUM(D14:H14)</f>
        <v>166.1</v>
      </c>
      <c r="D14" s="24">
        <v>120.69</v>
      </c>
      <c r="E14" s="24">
        <v>45.41</v>
      </c>
      <c r="F14" s="24"/>
      <c r="G14" s="24"/>
      <c r="H14" s="24"/>
    </row>
    <row r="15" spans="1:8" ht="19.5" customHeight="1">
      <c r="A15" s="9" t="s">
        <v>100</v>
      </c>
      <c r="B15" s="10" t="s">
        <v>101</v>
      </c>
      <c r="C15" s="24">
        <f t="shared" si="0"/>
        <v>731.48</v>
      </c>
      <c r="D15" s="24">
        <v>540.66</v>
      </c>
      <c r="E15" s="24">
        <v>190.82</v>
      </c>
      <c r="F15" s="24"/>
      <c r="G15" s="24"/>
      <c r="H15" s="24"/>
    </row>
    <row r="16" spans="1:8" ht="19.5" customHeight="1">
      <c r="A16" s="9" t="s">
        <v>102</v>
      </c>
      <c r="B16" s="10" t="s">
        <v>103</v>
      </c>
      <c r="C16" s="24">
        <f t="shared" si="0"/>
        <v>536.01</v>
      </c>
      <c r="D16" s="24">
        <v>326.01</v>
      </c>
      <c r="E16" s="24">
        <v>210</v>
      </c>
      <c r="F16" s="24"/>
      <c r="G16" s="24"/>
      <c r="H16" s="24"/>
    </row>
    <row r="17" spans="1:8" ht="19.5" customHeight="1">
      <c r="A17" s="9" t="s">
        <v>104</v>
      </c>
      <c r="B17" s="10" t="s">
        <v>105</v>
      </c>
      <c r="C17" s="24">
        <f t="shared" si="0"/>
        <v>4788.21</v>
      </c>
      <c r="D17" s="24">
        <v>61.9</v>
      </c>
      <c r="E17" s="24"/>
      <c r="F17" s="24"/>
      <c r="G17" s="24">
        <v>4726.31</v>
      </c>
      <c r="H17" s="24"/>
    </row>
    <row r="18" spans="1:8" ht="19.5" customHeight="1">
      <c r="A18" s="9" t="s">
        <v>106</v>
      </c>
      <c r="B18" s="10" t="s">
        <v>107</v>
      </c>
      <c r="C18" s="24">
        <f t="shared" si="0"/>
        <v>147.43</v>
      </c>
      <c r="D18" s="24">
        <v>139.27</v>
      </c>
      <c r="E18" s="24">
        <v>8.16</v>
      </c>
      <c r="F18" s="24"/>
      <c r="G18" s="24"/>
      <c r="H18" s="24"/>
    </row>
    <row r="19" spans="1:8" ht="19.5" customHeight="1">
      <c r="A19" s="9" t="s">
        <v>108</v>
      </c>
      <c r="B19" s="10" t="s">
        <v>109</v>
      </c>
      <c r="C19" s="24">
        <f t="shared" si="0"/>
        <v>1145.48</v>
      </c>
      <c r="D19" s="24">
        <v>792.6</v>
      </c>
      <c r="E19" s="24">
        <v>352.88</v>
      </c>
      <c r="F19" s="24"/>
      <c r="G19" s="24"/>
      <c r="H19" s="24"/>
    </row>
    <row r="20" spans="1:8" ht="19.5" customHeight="1">
      <c r="A20" s="9" t="s">
        <v>110</v>
      </c>
      <c r="B20" s="10" t="s">
        <v>111</v>
      </c>
      <c r="C20" s="24">
        <f t="shared" si="0"/>
        <v>163.42000000000002</v>
      </c>
      <c r="D20" s="24">
        <v>122.64</v>
      </c>
      <c r="E20" s="24">
        <v>40.78</v>
      </c>
      <c r="F20" s="24"/>
      <c r="G20" s="24"/>
      <c r="H20" s="24"/>
    </row>
    <row r="21" spans="1:8" ht="19.5" customHeight="1">
      <c r="A21" s="9" t="s">
        <v>112</v>
      </c>
      <c r="B21" s="10" t="s">
        <v>113</v>
      </c>
      <c r="C21" s="24">
        <f t="shared" si="0"/>
        <v>2159.6</v>
      </c>
      <c r="D21" s="24">
        <v>701</v>
      </c>
      <c r="E21" s="24">
        <v>1458.6</v>
      </c>
      <c r="F21" s="24"/>
      <c r="G21" s="24"/>
      <c r="H21" s="24"/>
    </row>
    <row r="22" spans="1:8" ht="19.5" customHeight="1">
      <c r="A22" s="9" t="s">
        <v>114</v>
      </c>
      <c r="B22" s="10" t="s">
        <v>115</v>
      </c>
      <c r="C22" s="24">
        <f t="shared" si="0"/>
        <v>2096.29</v>
      </c>
      <c r="D22" s="24">
        <v>1375.16</v>
      </c>
      <c r="E22" s="24">
        <v>721.13</v>
      </c>
      <c r="F22" s="24"/>
      <c r="G22" s="24"/>
      <c r="H22" s="24"/>
    </row>
    <row r="23" spans="1:8" ht="19.5" customHeight="1">
      <c r="A23" s="9" t="s">
        <v>116</v>
      </c>
      <c r="B23" s="10" t="s">
        <v>117</v>
      </c>
      <c r="C23" s="24">
        <f t="shared" si="0"/>
        <v>481.98</v>
      </c>
      <c r="D23" s="24">
        <v>359.94</v>
      </c>
      <c r="E23" s="24">
        <v>122.04</v>
      </c>
      <c r="F23" s="24"/>
      <c r="G23" s="24"/>
      <c r="H23" s="24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27" sqref="F27"/>
    </sheetView>
  </sheetViews>
  <sheetFormatPr defaultColWidth="9.33203125" defaultRowHeight="11.25"/>
  <cols>
    <col min="1" max="1" width="45.16015625" style="0" customWidth="1"/>
    <col min="2" max="2" width="16.5" style="0" customWidth="1"/>
    <col min="3" max="3" width="38.33203125" style="0" customWidth="1"/>
    <col min="4" max="4" width="19.83203125" style="0" customWidth="1"/>
    <col min="5" max="5" width="32.16015625" style="0" customWidth="1"/>
    <col min="6" max="6" width="16.5" style="0" customWidth="1"/>
  </cols>
  <sheetData>
    <row r="1" spans="1:6" ht="25.5">
      <c r="A1" s="90" t="s">
        <v>401</v>
      </c>
      <c r="B1" s="91"/>
      <c r="C1" s="90"/>
      <c r="D1" s="90"/>
      <c r="E1" s="90"/>
      <c r="F1" s="90"/>
    </row>
    <row r="2" spans="1:6" ht="12">
      <c r="A2" s="92"/>
      <c r="B2" s="93"/>
      <c r="C2" s="30"/>
      <c r="D2" s="30"/>
      <c r="E2" s="31"/>
      <c r="F2" s="32" t="s">
        <v>7</v>
      </c>
    </row>
    <row r="3" spans="1:6" ht="12">
      <c r="A3" s="3" t="s">
        <v>8</v>
      </c>
      <c r="B3" s="69" t="s">
        <v>9</v>
      </c>
      <c r="C3" s="3" t="s">
        <v>10</v>
      </c>
      <c r="D3" s="6" t="s">
        <v>9</v>
      </c>
      <c r="E3" s="3" t="s">
        <v>11</v>
      </c>
      <c r="F3" s="3" t="s">
        <v>9</v>
      </c>
    </row>
    <row r="4" spans="1:6" ht="13.5">
      <c r="A4" s="119" t="s">
        <v>404</v>
      </c>
      <c r="B4" s="120">
        <v>10324.99</v>
      </c>
      <c r="C4" s="121" t="s">
        <v>13</v>
      </c>
      <c r="D4" s="122"/>
      <c r="E4" s="121" t="s">
        <v>14</v>
      </c>
      <c r="F4" s="122">
        <f>F5+F6</f>
        <v>5756.02</v>
      </c>
    </row>
    <row r="5" spans="1:6" ht="13.5">
      <c r="A5" s="119" t="s">
        <v>405</v>
      </c>
      <c r="B5" s="120">
        <v>1058.54</v>
      </c>
      <c r="C5" s="121" t="s">
        <v>16</v>
      </c>
      <c r="D5" s="122"/>
      <c r="E5" s="121" t="s">
        <v>17</v>
      </c>
      <c r="F5" s="122">
        <v>3416.78</v>
      </c>
    </row>
    <row r="6" spans="1:6" ht="13.5">
      <c r="A6" s="119"/>
      <c r="B6" s="120"/>
      <c r="C6" s="121" t="s">
        <v>19</v>
      </c>
      <c r="D6" s="122"/>
      <c r="E6" s="121" t="s">
        <v>20</v>
      </c>
      <c r="F6" s="122">
        <v>2339.24</v>
      </c>
    </row>
    <row r="7" spans="1:6" ht="13.5">
      <c r="A7" s="119"/>
      <c r="B7" s="120"/>
      <c r="C7" s="121" t="s">
        <v>22</v>
      </c>
      <c r="D7" s="122"/>
      <c r="E7" s="121" t="s">
        <v>23</v>
      </c>
      <c r="F7" s="122">
        <v>6903.08</v>
      </c>
    </row>
    <row r="8" spans="1:6" ht="13.5">
      <c r="A8" s="119"/>
      <c r="B8" s="120"/>
      <c r="C8" s="121" t="s">
        <v>25</v>
      </c>
      <c r="D8" s="122">
        <v>501.21</v>
      </c>
      <c r="E8" s="121" t="s">
        <v>26</v>
      </c>
      <c r="F8" s="122"/>
    </row>
    <row r="9" spans="1:6" ht="13.5">
      <c r="A9" s="119"/>
      <c r="B9" s="120"/>
      <c r="C9" s="121" t="s">
        <v>28</v>
      </c>
      <c r="D9" s="122"/>
      <c r="E9" s="121" t="s">
        <v>29</v>
      </c>
      <c r="F9" s="122">
        <v>6903.08</v>
      </c>
    </row>
    <row r="10" spans="1:6" ht="13.5">
      <c r="A10" s="123"/>
      <c r="B10" s="120"/>
      <c r="C10" s="121" t="s">
        <v>31</v>
      </c>
      <c r="D10" s="122"/>
      <c r="E10" s="121"/>
      <c r="F10" s="122"/>
    </row>
    <row r="11" spans="1:6" ht="13.5">
      <c r="A11" s="123"/>
      <c r="B11" s="120"/>
      <c r="C11" s="121" t="s">
        <v>34</v>
      </c>
      <c r="D11" s="122">
        <v>966.05</v>
      </c>
      <c r="E11" s="121"/>
      <c r="F11" s="122"/>
    </row>
    <row r="12" spans="1:6" ht="13.5">
      <c r="A12" s="124"/>
      <c r="B12" s="120"/>
      <c r="C12" s="121" t="s">
        <v>36</v>
      </c>
      <c r="D12" s="122">
        <v>60</v>
      </c>
      <c r="E12" s="121"/>
      <c r="F12" s="122"/>
    </row>
    <row r="13" spans="1:6" ht="13.5">
      <c r="A13" s="124"/>
      <c r="B13" s="122"/>
      <c r="C13" s="121" t="s">
        <v>38</v>
      </c>
      <c r="D13" s="122">
        <v>24</v>
      </c>
      <c r="E13" s="121"/>
      <c r="F13" s="122"/>
    </row>
    <row r="14" spans="1:6" ht="13.5">
      <c r="A14" s="124"/>
      <c r="B14" s="122"/>
      <c r="C14" s="121" t="s">
        <v>39</v>
      </c>
      <c r="D14" s="122">
        <v>9842.59</v>
      </c>
      <c r="E14" s="125" t="s">
        <v>40</v>
      </c>
      <c r="F14" s="122"/>
    </row>
    <row r="15" spans="1:6" ht="13.5">
      <c r="A15" s="123"/>
      <c r="B15" s="126"/>
      <c r="C15" s="121" t="s">
        <v>41</v>
      </c>
      <c r="D15" s="122"/>
      <c r="E15" s="121" t="s">
        <v>42</v>
      </c>
      <c r="F15" s="122"/>
    </row>
    <row r="16" spans="1:6" ht="13.5">
      <c r="A16" s="123"/>
      <c r="B16" s="127"/>
      <c r="C16" s="121" t="s">
        <v>43</v>
      </c>
      <c r="D16" s="122"/>
      <c r="E16" s="121" t="s">
        <v>44</v>
      </c>
      <c r="F16" s="122">
        <v>2505.61</v>
      </c>
    </row>
    <row r="17" spans="1:6" ht="13.5">
      <c r="A17" s="123"/>
      <c r="B17" s="126"/>
      <c r="C17" s="121" t="s">
        <v>45</v>
      </c>
      <c r="D17" s="122">
        <v>1108.44</v>
      </c>
      <c r="E17" s="121" t="s">
        <v>46</v>
      </c>
      <c r="F17" s="122">
        <v>8800.78</v>
      </c>
    </row>
    <row r="18" spans="1:6" ht="13.5">
      <c r="A18" s="124"/>
      <c r="B18" s="126"/>
      <c r="C18" s="121" t="s">
        <v>47</v>
      </c>
      <c r="D18" s="122"/>
      <c r="E18" s="128" t="s">
        <v>48</v>
      </c>
      <c r="F18" s="122">
        <v>1243.7</v>
      </c>
    </row>
    <row r="19" spans="1:6" ht="13.5">
      <c r="A19" s="124"/>
      <c r="B19" s="126"/>
      <c r="C19" s="121" t="s">
        <v>49</v>
      </c>
      <c r="D19" s="122"/>
      <c r="E19" s="128" t="s">
        <v>50</v>
      </c>
      <c r="F19" s="122"/>
    </row>
    <row r="20" spans="1:6" ht="13.5">
      <c r="A20" s="124"/>
      <c r="B20" s="126"/>
      <c r="C20" s="121" t="s">
        <v>51</v>
      </c>
      <c r="D20" s="122"/>
      <c r="E20" s="128" t="s">
        <v>52</v>
      </c>
      <c r="F20" s="122"/>
    </row>
    <row r="21" spans="1:6" ht="13.5">
      <c r="A21" s="124"/>
      <c r="B21" s="126"/>
      <c r="C21" s="121" t="s">
        <v>53</v>
      </c>
      <c r="D21" s="122"/>
      <c r="E21" s="121" t="s">
        <v>54</v>
      </c>
      <c r="F21" s="122"/>
    </row>
    <row r="22" spans="1:6" ht="13.5">
      <c r="A22" s="124"/>
      <c r="B22" s="126"/>
      <c r="C22" s="121" t="s">
        <v>55</v>
      </c>
      <c r="D22" s="122">
        <v>156.81</v>
      </c>
      <c r="E22" s="121" t="s">
        <v>56</v>
      </c>
      <c r="F22" s="122">
        <v>109.01</v>
      </c>
    </row>
    <row r="23" spans="1:6" ht="13.5">
      <c r="A23" s="124"/>
      <c r="B23" s="126"/>
      <c r="C23" s="121" t="s">
        <v>57</v>
      </c>
      <c r="D23" s="122"/>
      <c r="E23" s="121" t="s">
        <v>58</v>
      </c>
      <c r="F23" s="122"/>
    </row>
    <row r="24" spans="1:6" ht="13.5">
      <c r="A24" s="124"/>
      <c r="B24" s="127"/>
      <c r="C24" s="121" t="s">
        <v>59</v>
      </c>
      <c r="D24" s="122"/>
      <c r="E24" s="129"/>
      <c r="F24" s="122"/>
    </row>
    <row r="25" spans="1:6" ht="13.5">
      <c r="A25" s="124"/>
      <c r="B25" s="126"/>
      <c r="C25" s="129"/>
      <c r="D25" s="122"/>
      <c r="E25" s="121"/>
      <c r="F25" s="122"/>
    </row>
    <row r="26" spans="1:6" ht="13.5">
      <c r="A26" s="124"/>
      <c r="B26" s="126"/>
      <c r="C26" s="121"/>
      <c r="D26" s="130"/>
      <c r="E26" s="119"/>
      <c r="F26" s="130"/>
    </row>
    <row r="27" spans="1:6" ht="13.5">
      <c r="A27" s="131" t="s">
        <v>60</v>
      </c>
      <c r="B27" s="132">
        <f>SUM(B4:B26)</f>
        <v>11383.529999999999</v>
      </c>
      <c r="C27" s="133" t="s">
        <v>61</v>
      </c>
      <c r="D27" s="133"/>
      <c r="E27" s="133"/>
      <c r="F27" s="132">
        <f>F4+F7+F11</f>
        <v>12659.1</v>
      </c>
    </row>
    <row r="28" spans="1:6" ht="13.5">
      <c r="A28" s="125" t="s">
        <v>402</v>
      </c>
      <c r="B28" s="126">
        <v>2352.82</v>
      </c>
      <c r="C28" s="134" t="s">
        <v>407</v>
      </c>
      <c r="D28" s="135"/>
      <c r="E28" s="136"/>
      <c r="F28" s="126">
        <f>F29+F30</f>
        <v>1077.25</v>
      </c>
    </row>
    <row r="29" spans="1:6" ht="13.5">
      <c r="A29" s="121" t="s">
        <v>403</v>
      </c>
      <c r="B29" s="126">
        <v>2352.82</v>
      </c>
      <c r="C29" s="133" t="s">
        <v>408</v>
      </c>
      <c r="D29" s="133"/>
      <c r="E29" s="133"/>
      <c r="F29" s="119">
        <v>319.59</v>
      </c>
    </row>
    <row r="30" spans="1:6" ht="13.5">
      <c r="A30" s="121" t="s">
        <v>406</v>
      </c>
      <c r="B30" s="126"/>
      <c r="C30" s="133" t="s">
        <v>409</v>
      </c>
      <c r="D30" s="133"/>
      <c r="E30" s="133"/>
      <c r="F30" s="119">
        <v>757.66</v>
      </c>
    </row>
    <row r="31" spans="1:6" ht="13.5">
      <c r="A31" s="137" t="s">
        <v>69</v>
      </c>
      <c r="B31" s="127">
        <f>B27+B29</f>
        <v>13736.349999999999</v>
      </c>
      <c r="C31" s="133" t="s">
        <v>70</v>
      </c>
      <c r="D31" s="133"/>
      <c r="E31" s="133"/>
      <c r="F31" s="127">
        <f>F27+F28</f>
        <v>13736.35</v>
      </c>
    </row>
  </sheetData>
  <sheetProtection/>
  <mergeCells count="7">
    <mergeCell ref="C30:E30"/>
    <mergeCell ref="C31:E31"/>
    <mergeCell ref="A1:F1"/>
    <mergeCell ref="A2:B2"/>
    <mergeCell ref="C27:E27"/>
    <mergeCell ref="C28:E28"/>
    <mergeCell ref="C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15.83203125" style="0" customWidth="1"/>
    <col min="2" max="2" width="32.33203125" style="0" customWidth="1"/>
    <col min="3" max="6" width="21.33203125" style="0" customWidth="1"/>
  </cols>
  <sheetData>
    <row r="1" ht="30" customHeight="1">
      <c r="A1" s="1"/>
    </row>
    <row r="2" spans="1:6" ht="27" customHeight="1">
      <c r="A2" s="104" t="s">
        <v>125</v>
      </c>
      <c r="B2" s="104"/>
      <c r="C2" s="104"/>
      <c r="D2" s="104"/>
      <c r="E2" s="104"/>
      <c r="F2" s="104"/>
    </row>
    <row r="3" spans="1:6" ht="31.5" customHeight="1">
      <c r="A3" s="2" t="s">
        <v>126</v>
      </c>
      <c r="B3" s="2"/>
      <c r="C3" s="2"/>
      <c r="D3" s="2"/>
      <c r="E3" s="2"/>
      <c r="F3" s="11" t="s">
        <v>7</v>
      </c>
    </row>
    <row r="4" spans="1:6" ht="22.5" customHeight="1">
      <c r="A4" s="4" t="s">
        <v>127</v>
      </c>
      <c r="B4" s="4" t="s">
        <v>128</v>
      </c>
      <c r="C4" s="4" t="s">
        <v>75</v>
      </c>
      <c r="D4" s="4" t="s">
        <v>120</v>
      </c>
      <c r="E4" s="4" t="s">
        <v>121</v>
      </c>
      <c r="F4" s="4" t="s">
        <v>129</v>
      </c>
    </row>
    <row r="5" spans="1:6" ht="15.75" customHeight="1">
      <c r="A5" s="47" t="s">
        <v>83</v>
      </c>
      <c r="B5" s="47" t="s">
        <v>83</v>
      </c>
      <c r="C5" s="47">
        <v>1</v>
      </c>
      <c r="D5" s="47">
        <v>2</v>
      </c>
      <c r="E5" s="47">
        <v>3</v>
      </c>
      <c r="F5" s="47" t="s">
        <v>83</v>
      </c>
    </row>
    <row r="6" spans="1:6" ht="19.5" customHeight="1">
      <c r="A6" s="7"/>
      <c r="B6" s="7" t="s">
        <v>75</v>
      </c>
      <c r="C6" s="8">
        <f>C7+C11+C17+C20+C23+C40+C43</f>
        <v>11600.55</v>
      </c>
      <c r="D6" s="8">
        <f>D7+D11+D17+D20+D23+D40+D43</f>
        <v>5756.000000000001</v>
      </c>
      <c r="E6" s="8">
        <f>E7+E11+E17+E20+E23+E40+E43</f>
        <v>5844.549999999999</v>
      </c>
      <c r="F6" s="8">
        <f>F7+F11+F17+F20+F23+F40+F43</f>
        <v>0</v>
      </c>
    </row>
    <row r="7" spans="1:6" s="20" customFormat="1" ht="19.5" customHeight="1">
      <c r="A7" s="54" t="s">
        <v>130</v>
      </c>
      <c r="B7" s="54" t="s">
        <v>131</v>
      </c>
      <c r="C7" s="50">
        <v>501.2</v>
      </c>
      <c r="D7" s="50">
        <v>56.05</v>
      </c>
      <c r="E7" s="50">
        <v>445.15</v>
      </c>
      <c r="F7" s="51"/>
    </row>
    <row r="8" spans="1:6" ht="19.5" customHeight="1">
      <c r="A8" s="10" t="s">
        <v>132</v>
      </c>
      <c r="B8" s="10" t="s">
        <v>133</v>
      </c>
      <c r="C8" s="8">
        <f>C9+C10</f>
        <v>501.2</v>
      </c>
      <c r="D8" s="8">
        <f>D9+D10</f>
        <v>56.05</v>
      </c>
      <c r="E8" s="8">
        <f>E9+E10</f>
        <v>445.15</v>
      </c>
      <c r="F8" s="8">
        <f>F9+F10</f>
        <v>0</v>
      </c>
    </row>
    <row r="9" spans="1:6" ht="19.5" customHeight="1">
      <c r="A9" s="10" t="s">
        <v>134</v>
      </c>
      <c r="B9" s="10" t="s">
        <v>135</v>
      </c>
      <c r="C9" s="8">
        <f>SUM(D9:F9)</f>
        <v>34.81</v>
      </c>
      <c r="D9" s="8">
        <v>34.81</v>
      </c>
      <c r="F9" s="49"/>
    </row>
    <row r="10" spans="1:6" ht="19.5" customHeight="1">
      <c r="A10" s="10" t="s">
        <v>136</v>
      </c>
      <c r="B10" s="10" t="s">
        <v>137</v>
      </c>
      <c r="C10" s="8">
        <f>SUM(D10:F10)</f>
        <v>466.39</v>
      </c>
      <c r="D10" s="8">
        <v>21.24</v>
      </c>
      <c r="E10" s="8">
        <v>445.15</v>
      </c>
      <c r="F10" s="49"/>
    </row>
    <row r="11" spans="1:6" s="20" customFormat="1" ht="19.5" customHeight="1">
      <c r="A11" s="54" t="s">
        <v>138</v>
      </c>
      <c r="B11" s="54" t="s">
        <v>139</v>
      </c>
      <c r="C11" s="50">
        <v>966.05</v>
      </c>
      <c r="D11" s="50">
        <v>966.05</v>
      </c>
      <c r="E11" s="50"/>
      <c r="F11" s="51"/>
    </row>
    <row r="12" spans="1:6" ht="19.5" customHeight="1">
      <c r="A12" s="10" t="s">
        <v>140</v>
      </c>
      <c r="B12" s="10" t="s">
        <v>141</v>
      </c>
      <c r="C12" s="8">
        <v>966.05</v>
      </c>
      <c r="D12" s="8">
        <f>SUM(D13:D16)</f>
        <v>966.0500000000001</v>
      </c>
      <c r="E12" s="8"/>
      <c r="F12" s="49"/>
    </row>
    <row r="13" spans="1:6" ht="19.5" customHeight="1">
      <c r="A13" s="10" t="s">
        <v>142</v>
      </c>
      <c r="B13" s="10" t="s">
        <v>143</v>
      </c>
      <c r="C13" s="8">
        <v>710.19</v>
      </c>
      <c r="D13" s="8">
        <v>710.19</v>
      </c>
      <c r="E13" s="8"/>
      <c r="F13" s="49"/>
    </row>
    <row r="14" spans="1:6" ht="19.5" customHeight="1">
      <c r="A14" s="10" t="s">
        <v>144</v>
      </c>
      <c r="B14" s="10" t="s">
        <v>145</v>
      </c>
      <c r="C14" s="8">
        <v>130.59</v>
      </c>
      <c r="D14" s="8">
        <v>130.59</v>
      </c>
      <c r="E14" s="8"/>
      <c r="F14" s="49"/>
    </row>
    <row r="15" spans="1:6" ht="19.5" customHeight="1">
      <c r="A15" s="10" t="s">
        <v>146</v>
      </c>
      <c r="B15" s="10" t="s">
        <v>147</v>
      </c>
      <c r="C15" s="8">
        <v>0.18</v>
      </c>
      <c r="D15" s="8">
        <v>0.18</v>
      </c>
      <c r="E15" s="8"/>
      <c r="F15" s="49"/>
    </row>
    <row r="16" spans="1:6" ht="19.5" customHeight="1">
      <c r="A16" s="10" t="s">
        <v>148</v>
      </c>
      <c r="B16" s="10" t="s">
        <v>149</v>
      </c>
      <c r="C16" s="8">
        <v>125.09</v>
      </c>
      <c r="D16" s="8">
        <v>125.09</v>
      </c>
      <c r="E16" s="8"/>
      <c r="F16" s="49"/>
    </row>
    <row r="17" spans="1:6" s="20" customFormat="1" ht="19.5" customHeight="1">
      <c r="A17" s="54" t="s">
        <v>150</v>
      </c>
      <c r="B17" s="54" t="s">
        <v>151</v>
      </c>
      <c r="C17" s="50">
        <v>60</v>
      </c>
      <c r="D17" s="50">
        <v>60</v>
      </c>
      <c r="E17" s="50"/>
      <c r="F17" s="51"/>
    </row>
    <row r="18" spans="1:6" ht="19.5" customHeight="1">
      <c r="A18" s="10" t="s">
        <v>152</v>
      </c>
      <c r="B18" s="10" t="s">
        <v>153</v>
      </c>
      <c r="C18" s="8">
        <v>60</v>
      </c>
      <c r="D18" s="8">
        <v>60</v>
      </c>
      <c r="E18" s="8"/>
      <c r="F18" s="49"/>
    </row>
    <row r="19" spans="1:6" ht="19.5" customHeight="1">
      <c r="A19" s="10" t="s">
        <v>154</v>
      </c>
      <c r="B19" s="10" t="s">
        <v>155</v>
      </c>
      <c r="C19" s="8">
        <v>60</v>
      </c>
      <c r="D19" s="55">
        <v>60</v>
      </c>
      <c r="E19" s="8"/>
      <c r="F19" s="49"/>
    </row>
    <row r="20" spans="1:6" s="20" customFormat="1" ht="19.5" customHeight="1">
      <c r="A20" s="54" t="s">
        <v>156</v>
      </c>
      <c r="B20" s="54" t="s">
        <v>157</v>
      </c>
      <c r="C20" s="56">
        <v>24</v>
      </c>
      <c r="D20" s="57"/>
      <c r="E20" s="58">
        <v>24</v>
      </c>
      <c r="F20" s="51"/>
    </row>
    <row r="21" spans="1:6" ht="19.5" customHeight="1">
      <c r="A21" s="10" t="s">
        <v>158</v>
      </c>
      <c r="B21" s="10" t="s">
        <v>159</v>
      </c>
      <c r="C21" s="59">
        <v>24</v>
      </c>
      <c r="D21" s="60"/>
      <c r="E21" s="52">
        <v>24</v>
      </c>
      <c r="F21" s="49"/>
    </row>
    <row r="22" spans="1:6" ht="19.5" customHeight="1">
      <c r="A22" s="10" t="s">
        <v>160</v>
      </c>
      <c r="B22" s="10" t="s">
        <v>161</v>
      </c>
      <c r="C22" s="59">
        <v>24</v>
      </c>
      <c r="D22" s="60"/>
      <c r="E22" s="52">
        <v>24</v>
      </c>
      <c r="F22" s="49"/>
    </row>
    <row r="23" spans="1:6" s="20" customFormat="1" ht="19.5" customHeight="1">
      <c r="A23" s="54" t="s">
        <v>162</v>
      </c>
      <c r="B23" s="54" t="s">
        <v>163</v>
      </c>
      <c r="C23" s="50">
        <f>C24+C32+C34+C36+C38</f>
        <v>9842.6</v>
      </c>
      <c r="D23" s="50">
        <f>D24+D32+D34+D36+D38</f>
        <v>4517.1</v>
      </c>
      <c r="E23" s="50">
        <f>E24+E32+E34+E36+E38</f>
        <v>5325.5</v>
      </c>
      <c r="F23" s="51"/>
    </row>
    <row r="24" spans="1:6" ht="19.5" customHeight="1">
      <c r="A24" s="10" t="s">
        <v>164</v>
      </c>
      <c r="B24" s="10" t="s">
        <v>165</v>
      </c>
      <c r="C24" s="8">
        <f>SUM(C25:C31)</f>
        <v>5579.590000000001</v>
      </c>
      <c r="D24" s="8">
        <f>SUM(D25:D31)</f>
        <v>3017.11</v>
      </c>
      <c r="E24" s="8">
        <f>SUM(E25:E31)</f>
        <v>2562.48</v>
      </c>
      <c r="F24" s="8">
        <f>SUM(F25:F31)</f>
        <v>0</v>
      </c>
    </row>
    <row r="25" spans="1:6" ht="19.5" customHeight="1">
      <c r="A25" s="10" t="s">
        <v>166</v>
      </c>
      <c r="B25" s="10" t="s">
        <v>167</v>
      </c>
      <c r="C25" s="8">
        <v>2254.17</v>
      </c>
      <c r="D25" s="8">
        <v>2254.17</v>
      </c>
      <c r="E25" s="8"/>
      <c r="F25" s="49"/>
    </row>
    <row r="26" spans="1:6" ht="19.5" customHeight="1">
      <c r="A26" s="10" t="s">
        <v>168</v>
      </c>
      <c r="B26" s="10" t="s">
        <v>169</v>
      </c>
      <c r="C26" s="8">
        <v>210</v>
      </c>
      <c r="D26" s="8"/>
      <c r="E26" s="8">
        <v>210</v>
      </c>
      <c r="F26" s="49"/>
    </row>
    <row r="27" spans="1:6" ht="19.5" customHeight="1">
      <c r="A27" s="10" t="s">
        <v>170</v>
      </c>
      <c r="B27" s="10" t="s">
        <v>171</v>
      </c>
      <c r="C27" s="8">
        <v>333</v>
      </c>
      <c r="D27" s="8"/>
      <c r="E27" s="8">
        <v>333</v>
      </c>
      <c r="F27" s="49"/>
    </row>
    <row r="28" spans="1:6" ht="19.5" customHeight="1">
      <c r="A28" s="10" t="s">
        <v>172</v>
      </c>
      <c r="B28" s="10" t="s">
        <v>173</v>
      </c>
      <c r="C28" s="8">
        <v>57.57</v>
      </c>
      <c r="D28" s="8"/>
      <c r="E28" s="8">
        <v>57.57</v>
      </c>
      <c r="F28" s="49"/>
    </row>
    <row r="29" spans="1:6" ht="19.5" customHeight="1">
      <c r="A29" s="10" t="s">
        <v>174</v>
      </c>
      <c r="B29" s="10" t="s">
        <v>175</v>
      </c>
      <c r="C29" s="8">
        <f>SUM(D29:E29)</f>
        <v>161.73</v>
      </c>
      <c r="D29" s="8">
        <v>36.73</v>
      </c>
      <c r="E29" s="8">
        <v>125</v>
      </c>
      <c r="F29" s="49"/>
    </row>
    <row r="30" spans="1:6" ht="19.5" customHeight="1">
      <c r="A30" s="10" t="s">
        <v>176</v>
      </c>
      <c r="B30" s="10" t="s">
        <v>177</v>
      </c>
      <c r="C30" s="8">
        <f>SUM(D30:E30)</f>
        <v>1531.23</v>
      </c>
      <c r="D30" s="8">
        <v>72.63</v>
      </c>
      <c r="E30" s="8">
        <v>1458.6</v>
      </c>
      <c r="F30" s="49"/>
    </row>
    <row r="31" spans="1:6" ht="19.5" customHeight="1">
      <c r="A31" s="10" t="s">
        <v>178</v>
      </c>
      <c r="B31" s="10" t="s">
        <v>179</v>
      </c>
      <c r="C31" s="8">
        <f>SUM(D31:E31)</f>
        <v>1031.89</v>
      </c>
      <c r="D31" s="8">
        <v>653.58</v>
      </c>
      <c r="E31" s="8">
        <v>378.31</v>
      </c>
      <c r="F31" s="49"/>
    </row>
    <row r="32" spans="1:6" ht="19.5" customHeight="1">
      <c r="A32" s="10" t="s">
        <v>180</v>
      </c>
      <c r="B32" s="10" t="s">
        <v>181</v>
      </c>
      <c r="C32" s="8">
        <v>692.85</v>
      </c>
      <c r="D32" s="8"/>
      <c r="E32" s="8">
        <v>692.85</v>
      </c>
      <c r="F32" s="49"/>
    </row>
    <row r="33" spans="1:6" ht="19.5" customHeight="1">
      <c r="A33" s="10" t="s">
        <v>182</v>
      </c>
      <c r="B33" s="10" t="s">
        <v>183</v>
      </c>
      <c r="C33" s="8">
        <v>692.85</v>
      </c>
      <c r="D33" s="8"/>
      <c r="E33" s="8">
        <v>692.85</v>
      </c>
      <c r="F33" s="49"/>
    </row>
    <row r="34" spans="1:6" ht="19.5" customHeight="1">
      <c r="A34" s="10" t="s">
        <v>184</v>
      </c>
      <c r="B34" s="10" t="s">
        <v>185</v>
      </c>
      <c r="C34" s="8">
        <v>2226.76</v>
      </c>
      <c r="D34" s="8">
        <v>1499.99</v>
      </c>
      <c r="E34" s="8">
        <v>726.77</v>
      </c>
      <c r="F34" s="49"/>
    </row>
    <row r="35" spans="1:6" ht="19.5" customHeight="1">
      <c r="A35" s="10" t="s">
        <v>186</v>
      </c>
      <c r="B35" s="10" t="s">
        <v>187</v>
      </c>
      <c r="C35" s="8">
        <f>D35+E35</f>
        <v>2226.76</v>
      </c>
      <c r="D35" s="8">
        <v>1499.99</v>
      </c>
      <c r="E35" s="8">
        <v>726.77</v>
      </c>
      <c r="F35" s="49"/>
    </row>
    <row r="36" spans="1:6" ht="19.5" customHeight="1">
      <c r="A36" s="10" t="s">
        <v>188</v>
      </c>
      <c r="B36" s="10" t="s">
        <v>189</v>
      </c>
      <c r="C36" s="8">
        <v>336.4</v>
      </c>
      <c r="D36" s="8"/>
      <c r="E36" s="8">
        <v>336.4</v>
      </c>
      <c r="F36" s="49"/>
    </row>
    <row r="37" spans="1:6" ht="19.5" customHeight="1">
      <c r="A37" s="10" t="s">
        <v>190</v>
      </c>
      <c r="B37" s="10" t="s">
        <v>191</v>
      </c>
      <c r="C37" s="8">
        <v>336.4</v>
      </c>
      <c r="D37" s="8"/>
      <c r="E37" s="8">
        <v>336.4</v>
      </c>
      <c r="F37" s="49"/>
    </row>
    <row r="38" spans="1:6" ht="19.5" customHeight="1">
      <c r="A38" s="10" t="s">
        <v>192</v>
      </c>
      <c r="B38" s="10" t="s">
        <v>193</v>
      </c>
      <c r="C38" s="8">
        <v>1007</v>
      </c>
      <c r="D38" s="8"/>
      <c r="E38" s="8">
        <v>1007</v>
      </c>
      <c r="F38" s="49"/>
    </row>
    <row r="39" spans="1:6" ht="19.5" customHeight="1">
      <c r="A39" s="10" t="s">
        <v>194</v>
      </c>
      <c r="B39" s="10" t="s">
        <v>195</v>
      </c>
      <c r="C39" s="8">
        <v>1007</v>
      </c>
      <c r="D39" s="8"/>
      <c r="E39" s="8">
        <v>1007</v>
      </c>
      <c r="F39" s="49"/>
    </row>
    <row r="40" spans="1:6" s="20" customFormat="1" ht="19.5" customHeight="1">
      <c r="A40" s="54" t="s">
        <v>196</v>
      </c>
      <c r="B40" s="54" t="s">
        <v>197</v>
      </c>
      <c r="C40" s="50">
        <v>49.9</v>
      </c>
      <c r="D40" s="50"/>
      <c r="E40" s="50">
        <v>49.9</v>
      </c>
      <c r="F40" s="51"/>
    </row>
    <row r="41" spans="1:6" ht="19.5" customHeight="1">
      <c r="A41" s="10" t="s">
        <v>198</v>
      </c>
      <c r="B41" s="10" t="s">
        <v>199</v>
      </c>
      <c r="C41" s="8">
        <v>49.9</v>
      </c>
      <c r="D41" s="8"/>
      <c r="E41" s="8">
        <v>49.9</v>
      </c>
      <c r="F41" s="49"/>
    </row>
    <row r="42" spans="1:6" ht="19.5" customHeight="1">
      <c r="A42" s="10" t="s">
        <v>200</v>
      </c>
      <c r="B42" s="10" t="s">
        <v>201</v>
      </c>
      <c r="C42" s="8">
        <v>49.9</v>
      </c>
      <c r="D42" s="8"/>
      <c r="E42" s="8">
        <v>49.9</v>
      </c>
      <c r="F42" s="49"/>
    </row>
    <row r="43" spans="1:6" ht="19.5" customHeight="1">
      <c r="A43" s="54" t="s">
        <v>202</v>
      </c>
      <c r="B43" s="54" t="s">
        <v>203</v>
      </c>
      <c r="C43" s="50">
        <v>156.8</v>
      </c>
      <c r="D43" s="50">
        <v>156.8</v>
      </c>
      <c r="E43" s="8"/>
      <c r="F43" s="49"/>
    </row>
    <row r="44" spans="1:6" ht="19.5" customHeight="1">
      <c r="A44" s="10" t="s">
        <v>204</v>
      </c>
      <c r="B44" s="10" t="s">
        <v>205</v>
      </c>
      <c r="C44" s="8">
        <v>156.8</v>
      </c>
      <c r="D44" s="8">
        <v>156.8</v>
      </c>
      <c r="E44" s="8"/>
      <c r="F44" s="49"/>
    </row>
    <row r="45" spans="1:6" ht="19.5" customHeight="1">
      <c r="A45" s="10" t="s">
        <v>206</v>
      </c>
      <c r="B45" s="10" t="s">
        <v>207</v>
      </c>
      <c r="C45" s="8">
        <v>156.8</v>
      </c>
      <c r="D45" s="8">
        <v>156.8</v>
      </c>
      <c r="E45" s="8"/>
      <c r="F45" s="49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zoomScalePageLayoutView="0" workbookViewId="0" topLeftCell="A1">
      <selection activeCell="A47" sqref="A47:IV47"/>
    </sheetView>
  </sheetViews>
  <sheetFormatPr defaultColWidth="9.16015625" defaultRowHeight="12.75" customHeight="1"/>
  <cols>
    <col min="1" max="1" width="15.66015625" style="0" customWidth="1"/>
    <col min="2" max="2" width="27.33203125" style="0" customWidth="1"/>
    <col min="3" max="3" width="26.33203125" style="0" customWidth="1"/>
    <col min="4" max="5" width="27.83203125" style="0" customWidth="1"/>
    <col min="6" max="6" width="21.33203125" style="0" customWidth="1"/>
  </cols>
  <sheetData>
    <row r="1" spans="1:6" ht="28.5" customHeight="1">
      <c r="A1" s="105" t="s">
        <v>208</v>
      </c>
      <c r="B1" s="105"/>
      <c r="C1" s="105"/>
      <c r="D1" s="105"/>
      <c r="E1" s="105"/>
      <c r="F1" s="105"/>
    </row>
    <row r="2" spans="1:6" ht="33" customHeight="1">
      <c r="A2" s="2" t="s">
        <v>209</v>
      </c>
      <c r="B2" s="2"/>
      <c r="C2" s="2"/>
      <c r="D2" s="2"/>
      <c r="E2" s="2"/>
      <c r="F2" s="11" t="s">
        <v>7</v>
      </c>
    </row>
    <row r="3" spans="1:6" ht="22.5" customHeight="1">
      <c r="A3" s="46" t="s">
        <v>210</v>
      </c>
      <c r="B3" s="46" t="s">
        <v>211</v>
      </c>
      <c r="C3" s="46" t="s">
        <v>75</v>
      </c>
      <c r="D3" s="46" t="s">
        <v>120</v>
      </c>
      <c r="E3" s="46" t="s">
        <v>121</v>
      </c>
      <c r="F3" s="46" t="s">
        <v>129</v>
      </c>
    </row>
    <row r="4" spans="1:6" ht="19.5" customHeight="1">
      <c r="A4" s="47" t="s">
        <v>83</v>
      </c>
      <c r="B4" s="47" t="s">
        <v>83</v>
      </c>
      <c r="C4" s="47">
        <v>1</v>
      </c>
      <c r="D4" s="47">
        <v>2</v>
      </c>
      <c r="E4" s="47">
        <v>3</v>
      </c>
      <c r="F4" s="47" t="s">
        <v>83</v>
      </c>
    </row>
    <row r="5" spans="1:6" ht="19.5" customHeight="1">
      <c r="A5" s="23"/>
      <c r="B5" s="48" t="s">
        <v>75</v>
      </c>
      <c r="C5" s="8">
        <f>SUM(D5:E5)</f>
        <v>11600.55</v>
      </c>
      <c r="D5" s="8">
        <f>D6+D14+D38+D47</f>
        <v>5756</v>
      </c>
      <c r="E5" s="8">
        <f>E6+E14+E38+E47</f>
        <v>5844.55</v>
      </c>
      <c r="F5" s="49"/>
    </row>
    <row r="6" spans="1:6" s="45" customFormat="1" ht="19.5" customHeight="1">
      <c r="A6" s="25" t="s">
        <v>212</v>
      </c>
      <c r="B6" s="25" t="s">
        <v>213</v>
      </c>
      <c r="C6" s="8">
        <f>SUM(D6:E6)</f>
        <v>2505.6</v>
      </c>
      <c r="D6" s="8">
        <f>SUM(D7:D13)</f>
        <v>2219.96</v>
      </c>
      <c r="E6" s="8">
        <f>SUM(E7:E13)</f>
        <v>285.64</v>
      </c>
      <c r="F6" s="49"/>
    </row>
    <row r="7" spans="1:6" ht="19.5" customHeight="1">
      <c r="A7" s="25" t="s">
        <v>214</v>
      </c>
      <c r="B7" s="25" t="s">
        <v>215</v>
      </c>
      <c r="C7" s="8">
        <f aca="true" t="shared" si="0" ref="C7:C14">SUM(D7:E7)</f>
        <v>988.19</v>
      </c>
      <c r="D7" s="8">
        <v>909.72</v>
      </c>
      <c r="E7" s="8">
        <v>78.47</v>
      </c>
      <c r="F7" s="49"/>
    </row>
    <row r="8" spans="1:6" ht="19.5" customHeight="1">
      <c r="A8" s="25" t="s">
        <v>216</v>
      </c>
      <c r="B8" s="25" t="s">
        <v>217</v>
      </c>
      <c r="C8" s="8">
        <f t="shared" si="0"/>
        <v>811.5500000000001</v>
      </c>
      <c r="D8" s="8">
        <v>787.2</v>
      </c>
      <c r="E8" s="8">
        <v>24.35</v>
      </c>
      <c r="F8" s="49"/>
    </row>
    <row r="9" spans="1:6" ht="19.5" customHeight="1">
      <c r="A9" s="25" t="s">
        <v>218</v>
      </c>
      <c r="B9" s="25" t="s">
        <v>219</v>
      </c>
      <c r="C9" s="8">
        <f t="shared" si="0"/>
        <v>127.52</v>
      </c>
      <c r="D9" s="8">
        <v>127.52</v>
      </c>
      <c r="E9" s="8"/>
      <c r="F9" s="49"/>
    </row>
    <row r="10" spans="1:6" ht="19.5" customHeight="1">
      <c r="A10" s="25" t="s">
        <v>220</v>
      </c>
      <c r="B10" s="25" t="s">
        <v>221</v>
      </c>
      <c r="C10" s="8">
        <f t="shared" si="0"/>
        <v>126.9</v>
      </c>
      <c r="D10" s="8">
        <v>90.33</v>
      </c>
      <c r="E10" s="8">
        <v>36.57</v>
      </c>
      <c r="F10" s="49"/>
    </row>
    <row r="11" spans="1:6" ht="19.5" customHeight="1">
      <c r="A11" s="25" t="s">
        <v>222</v>
      </c>
      <c r="B11" s="25" t="s">
        <v>223</v>
      </c>
      <c r="C11" s="8">
        <f t="shared" si="0"/>
        <v>10.56</v>
      </c>
      <c r="D11" s="8">
        <v>10.56</v>
      </c>
      <c r="E11" s="8"/>
      <c r="F11" s="49"/>
    </row>
    <row r="12" spans="1:6" ht="19.5" customHeight="1">
      <c r="A12" s="25" t="s">
        <v>224</v>
      </c>
      <c r="B12" s="25" t="s">
        <v>225</v>
      </c>
      <c r="C12" s="8">
        <f t="shared" si="0"/>
        <v>416.85</v>
      </c>
      <c r="D12" s="8">
        <v>279.57</v>
      </c>
      <c r="E12" s="8">
        <v>137.28</v>
      </c>
      <c r="F12" s="49"/>
    </row>
    <row r="13" spans="1:6" ht="19.5" customHeight="1">
      <c r="A13" s="25" t="s">
        <v>226</v>
      </c>
      <c r="B13" s="25" t="s">
        <v>227</v>
      </c>
      <c r="C13" s="8">
        <f t="shared" si="0"/>
        <v>24.03</v>
      </c>
      <c r="D13" s="8">
        <v>15.06</v>
      </c>
      <c r="E13" s="8">
        <v>8.97</v>
      </c>
      <c r="F13" s="49"/>
    </row>
    <row r="14" spans="1:6" s="45" customFormat="1" ht="19.5" customHeight="1">
      <c r="A14" s="25" t="s">
        <v>228</v>
      </c>
      <c r="B14" s="25" t="s">
        <v>229</v>
      </c>
      <c r="C14" s="8">
        <f t="shared" si="0"/>
        <v>7759.23</v>
      </c>
      <c r="D14" s="8">
        <f>SUM(D15:D37)</f>
        <v>2329.79</v>
      </c>
      <c r="E14" s="8">
        <f>SUM(E15:E37)</f>
        <v>5429.44</v>
      </c>
      <c r="F14" s="49"/>
    </row>
    <row r="15" spans="1:6" ht="19.5" customHeight="1">
      <c r="A15" s="25" t="s">
        <v>230</v>
      </c>
      <c r="B15" s="25" t="s">
        <v>231</v>
      </c>
      <c r="C15" s="8">
        <f aca="true" t="shared" si="1" ref="C15:C30">SUM(D15:E15)</f>
        <v>130.54000000000002</v>
      </c>
      <c r="D15" s="8">
        <v>66.15</v>
      </c>
      <c r="E15" s="8">
        <v>64.39</v>
      </c>
      <c r="F15" s="49"/>
    </row>
    <row r="16" spans="1:6" ht="19.5" customHeight="1">
      <c r="A16" s="25" t="s">
        <v>232</v>
      </c>
      <c r="B16" s="25" t="s">
        <v>233</v>
      </c>
      <c r="C16" s="8">
        <f t="shared" si="1"/>
        <v>145.13</v>
      </c>
      <c r="D16" s="8">
        <v>9.84</v>
      </c>
      <c r="E16" s="8">
        <v>135.29</v>
      </c>
      <c r="F16" s="49"/>
    </row>
    <row r="17" spans="1:6" ht="19.5" customHeight="1">
      <c r="A17" s="25" t="s">
        <v>234</v>
      </c>
      <c r="B17" s="25" t="s">
        <v>235</v>
      </c>
      <c r="C17" s="8">
        <f t="shared" si="1"/>
        <v>1.2</v>
      </c>
      <c r="D17" s="8">
        <v>1.2</v>
      </c>
      <c r="E17" s="8"/>
      <c r="F17" s="49"/>
    </row>
    <row r="18" spans="1:6" ht="19.5" customHeight="1">
      <c r="A18" s="25" t="s">
        <v>236</v>
      </c>
      <c r="B18" s="25" t="s">
        <v>237</v>
      </c>
      <c r="C18" s="8">
        <f t="shared" si="1"/>
        <v>0.63</v>
      </c>
      <c r="D18" s="8">
        <v>0.52</v>
      </c>
      <c r="E18" s="8">
        <v>0.11</v>
      </c>
      <c r="F18" s="49"/>
    </row>
    <row r="19" spans="1:6" ht="19.5" customHeight="1">
      <c r="A19" s="25" t="s">
        <v>238</v>
      </c>
      <c r="B19" s="25" t="s">
        <v>239</v>
      </c>
      <c r="C19" s="8">
        <f t="shared" si="1"/>
        <v>3.02</v>
      </c>
      <c r="D19" s="8">
        <v>2.43</v>
      </c>
      <c r="E19" s="8">
        <v>0.59</v>
      </c>
      <c r="F19" s="49"/>
    </row>
    <row r="20" spans="1:6" ht="19.5" customHeight="1">
      <c r="A20" s="25" t="s">
        <v>240</v>
      </c>
      <c r="B20" s="25" t="s">
        <v>241</v>
      </c>
      <c r="C20" s="8">
        <f t="shared" si="1"/>
        <v>60.739999999999995</v>
      </c>
      <c r="D20" s="8">
        <v>16.38</v>
      </c>
      <c r="E20" s="8">
        <v>44.36</v>
      </c>
      <c r="F20" s="49"/>
    </row>
    <row r="21" spans="1:6" ht="19.5" customHeight="1">
      <c r="A21" s="25" t="s">
        <v>242</v>
      </c>
      <c r="B21" s="25" t="s">
        <v>243</v>
      </c>
      <c r="C21" s="8">
        <f t="shared" si="1"/>
        <v>31.740000000000002</v>
      </c>
      <c r="D21" s="8">
        <v>23.67</v>
      </c>
      <c r="E21" s="8">
        <v>8.07</v>
      </c>
      <c r="F21" s="49"/>
    </row>
    <row r="22" spans="1:6" ht="19.5" customHeight="1">
      <c r="A22" s="25" t="s">
        <v>244</v>
      </c>
      <c r="B22" s="25" t="s">
        <v>245</v>
      </c>
      <c r="C22" s="8">
        <f t="shared" si="1"/>
        <v>16.21</v>
      </c>
      <c r="D22" s="8">
        <v>11.47</v>
      </c>
      <c r="E22" s="8">
        <v>4.74</v>
      </c>
      <c r="F22" s="49"/>
    </row>
    <row r="23" spans="1:6" ht="19.5" customHeight="1">
      <c r="A23" s="25" t="s">
        <v>246</v>
      </c>
      <c r="B23" s="25" t="s">
        <v>247</v>
      </c>
      <c r="C23" s="8">
        <f t="shared" si="1"/>
        <v>236.85</v>
      </c>
      <c r="D23" s="8">
        <v>122.39</v>
      </c>
      <c r="E23" s="8">
        <v>114.46</v>
      </c>
      <c r="F23" s="49"/>
    </row>
    <row r="24" spans="1:6" s="45" customFormat="1" ht="19.5" customHeight="1">
      <c r="A24" s="25" t="s">
        <v>248</v>
      </c>
      <c r="B24" s="25" t="s">
        <v>249</v>
      </c>
      <c r="C24" s="8">
        <f t="shared" si="1"/>
        <v>94.17</v>
      </c>
      <c r="D24" s="8">
        <v>94.17</v>
      </c>
      <c r="E24" s="8"/>
      <c r="F24" s="49"/>
    </row>
    <row r="25" spans="1:6" ht="19.5" customHeight="1">
      <c r="A25" s="25" t="s">
        <v>250</v>
      </c>
      <c r="B25" s="25" t="s">
        <v>251</v>
      </c>
      <c r="C25" s="8">
        <f t="shared" si="1"/>
        <v>132.53</v>
      </c>
      <c r="D25" s="8">
        <v>132.53</v>
      </c>
      <c r="E25" s="8"/>
      <c r="F25" s="49"/>
    </row>
    <row r="26" spans="1:6" s="45" customFormat="1" ht="19.5" customHeight="1">
      <c r="A26" s="25" t="s">
        <v>252</v>
      </c>
      <c r="B26" s="25" t="s">
        <v>253</v>
      </c>
      <c r="C26" s="8">
        <f t="shared" si="1"/>
        <v>35.55</v>
      </c>
      <c r="D26" s="8">
        <v>35.55</v>
      </c>
      <c r="E26" s="8"/>
      <c r="F26" s="49"/>
    </row>
    <row r="27" spans="1:6" ht="19.5" customHeight="1">
      <c r="A27" s="25" t="s">
        <v>254</v>
      </c>
      <c r="B27" s="25" t="s">
        <v>255</v>
      </c>
      <c r="C27" s="8">
        <f t="shared" si="1"/>
        <v>34.87</v>
      </c>
      <c r="D27" s="8">
        <v>34.87</v>
      </c>
      <c r="E27" s="8"/>
      <c r="F27" s="49"/>
    </row>
    <row r="28" spans="1:6" ht="19.5" customHeight="1">
      <c r="A28" s="25" t="s">
        <v>256</v>
      </c>
      <c r="B28" s="25" t="s">
        <v>257</v>
      </c>
      <c r="C28" s="8">
        <f t="shared" si="1"/>
        <v>173.4</v>
      </c>
      <c r="D28" s="8">
        <v>125.88</v>
      </c>
      <c r="E28" s="8">
        <v>47.52</v>
      </c>
      <c r="F28" s="49"/>
    </row>
    <row r="29" spans="1:6" s="45" customFormat="1" ht="19.5" customHeight="1">
      <c r="A29" s="25" t="s">
        <v>258</v>
      </c>
      <c r="B29" s="25" t="s">
        <v>259</v>
      </c>
      <c r="C29" s="8">
        <f t="shared" si="1"/>
        <v>142.52</v>
      </c>
      <c r="D29" s="8">
        <v>14.98</v>
      </c>
      <c r="E29" s="8">
        <v>127.54</v>
      </c>
      <c r="F29" s="49"/>
    </row>
    <row r="30" spans="1:6" s="45" customFormat="1" ht="19.5" customHeight="1">
      <c r="A30" s="25" t="s">
        <v>260</v>
      </c>
      <c r="B30" s="25" t="s">
        <v>261</v>
      </c>
      <c r="C30" s="8">
        <f t="shared" si="1"/>
        <v>704.96</v>
      </c>
      <c r="D30" s="8">
        <v>179.08</v>
      </c>
      <c r="E30" s="8">
        <v>525.88</v>
      </c>
      <c r="F30" s="49"/>
    </row>
    <row r="31" spans="1:6" s="45" customFormat="1" ht="19.5" customHeight="1">
      <c r="A31" s="25" t="s">
        <v>262</v>
      </c>
      <c r="B31" s="25" t="s">
        <v>263</v>
      </c>
      <c r="C31" s="8">
        <f aca="true" t="shared" si="2" ref="C31:C50">SUM(D31:E31)</f>
        <v>10.44</v>
      </c>
      <c r="D31" s="8">
        <v>10.44</v>
      </c>
      <c r="E31" s="8"/>
      <c r="F31" s="49"/>
    </row>
    <row r="32" spans="1:6" ht="19.5" customHeight="1">
      <c r="A32" s="25" t="s">
        <v>264</v>
      </c>
      <c r="B32" s="25" t="s">
        <v>265</v>
      </c>
      <c r="C32" s="8">
        <f t="shared" si="2"/>
        <v>16.560000000000002</v>
      </c>
      <c r="D32" s="8">
        <v>11.89</v>
      </c>
      <c r="E32" s="8">
        <v>4.67</v>
      </c>
      <c r="F32" s="49"/>
    </row>
    <row r="33" spans="1:6" ht="19.5" customHeight="1">
      <c r="A33" s="25" t="s">
        <v>266</v>
      </c>
      <c r="B33" s="25" t="s">
        <v>267</v>
      </c>
      <c r="C33" s="8">
        <f t="shared" si="2"/>
        <v>287.25</v>
      </c>
      <c r="D33" s="8">
        <v>111.39</v>
      </c>
      <c r="E33" s="8">
        <v>175.86</v>
      </c>
      <c r="F33" s="49"/>
    </row>
    <row r="34" spans="1:6" ht="19.5" customHeight="1">
      <c r="A34" s="25" t="s">
        <v>268</v>
      </c>
      <c r="B34" s="25" t="s">
        <v>269</v>
      </c>
      <c r="C34" s="8">
        <f t="shared" si="2"/>
        <v>26.88</v>
      </c>
      <c r="D34" s="8">
        <v>26.88</v>
      </c>
      <c r="E34" s="8"/>
      <c r="F34" s="49"/>
    </row>
    <row r="35" spans="1:6" ht="19.5" customHeight="1">
      <c r="A35" s="25" t="s">
        <v>270</v>
      </c>
      <c r="B35" s="25" t="s">
        <v>271</v>
      </c>
      <c r="C35" s="8">
        <f t="shared" si="2"/>
        <v>34.53</v>
      </c>
      <c r="D35" s="8">
        <v>34.53</v>
      </c>
      <c r="E35" s="8"/>
      <c r="F35" s="49"/>
    </row>
    <row r="36" spans="1:6" ht="19.5" customHeight="1">
      <c r="A36" s="25" t="s">
        <v>272</v>
      </c>
      <c r="B36" s="25" t="s">
        <v>273</v>
      </c>
      <c r="C36" s="8">
        <f t="shared" si="2"/>
        <v>5064.66</v>
      </c>
      <c r="D36" s="8">
        <v>1255.07</v>
      </c>
      <c r="E36" s="8">
        <v>3809.59</v>
      </c>
      <c r="F36" s="49"/>
    </row>
    <row r="37" spans="1:6" ht="19.5" customHeight="1">
      <c r="A37" s="25" t="s">
        <v>274</v>
      </c>
      <c r="B37" s="25" t="s">
        <v>275</v>
      </c>
      <c r="C37" s="8">
        <f t="shared" si="2"/>
        <v>374.85</v>
      </c>
      <c r="D37" s="8">
        <v>8.48</v>
      </c>
      <c r="E37" s="8">
        <v>366.37</v>
      </c>
      <c r="F37" s="49"/>
    </row>
    <row r="38" spans="1:6" s="45" customFormat="1" ht="19.5" customHeight="1">
      <c r="A38" s="25" t="s">
        <v>84</v>
      </c>
      <c r="B38" s="25" t="s">
        <v>276</v>
      </c>
      <c r="C38" s="8">
        <f t="shared" si="2"/>
        <v>1243.7000000000003</v>
      </c>
      <c r="D38" s="8">
        <f>SUM(D39:D46)</f>
        <v>1196.8200000000002</v>
      </c>
      <c r="E38" s="8">
        <f>SUM(E39:E46)</f>
        <v>46.879999999999995</v>
      </c>
      <c r="F38" s="49"/>
    </row>
    <row r="39" spans="1:6" s="20" customFormat="1" ht="19.5" customHeight="1">
      <c r="A39" s="25" t="s">
        <v>277</v>
      </c>
      <c r="B39" s="25" t="s">
        <v>278</v>
      </c>
      <c r="C39" s="8">
        <f t="shared" si="2"/>
        <v>94.32</v>
      </c>
      <c r="D39" s="8">
        <v>94.32</v>
      </c>
      <c r="E39" s="50"/>
      <c r="F39" s="51"/>
    </row>
    <row r="40" spans="1:6" ht="19.5" customHeight="1">
      <c r="A40" s="25" t="s">
        <v>279</v>
      </c>
      <c r="B40" s="25" t="s">
        <v>280</v>
      </c>
      <c r="C40" s="8">
        <f t="shared" si="2"/>
        <v>682.95</v>
      </c>
      <c r="D40" s="8">
        <v>656.59</v>
      </c>
      <c r="E40" s="52">
        <v>26.36</v>
      </c>
      <c r="F40" s="49"/>
    </row>
    <row r="41" spans="1:6" ht="19.5" customHeight="1">
      <c r="A41" s="25" t="s">
        <v>281</v>
      </c>
      <c r="B41" s="25" t="s">
        <v>282</v>
      </c>
      <c r="C41" s="8">
        <f t="shared" si="2"/>
        <v>131.71</v>
      </c>
      <c r="D41" s="8">
        <v>131.71</v>
      </c>
      <c r="E41" s="52"/>
      <c r="F41" s="49"/>
    </row>
    <row r="42" spans="1:6" ht="19.5" customHeight="1">
      <c r="A42" s="25" t="s">
        <v>283</v>
      </c>
      <c r="B42" s="25" t="s">
        <v>284</v>
      </c>
      <c r="C42" s="8">
        <f t="shared" si="2"/>
        <v>75.83</v>
      </c>
      <c r="D42" s="53">
        <v>75.83</v>
      </c>
      <c r="E42" s="8"/>
      <c r="F42" s="49"/>
    </row>
    <row r="43" spans="1:6" ht="19.5" customHeight="1">
      <c r="A43" s="25" t="s">
        <v>285</v>
      </c>
      <c r="B43" s="25" t="s">
        <v>286</v>
      </c>
      <c r="C43" s="8">
        <f t="shared" si="2"/>
        <v>187</v>
      </c>
      <c r="D43" s="8">
        <v>166.48</v>
      </c>
      <c r="E43" s="8">
        <v>20.52</v>
      </c>
      <c r="F43" s="49"/>
    </row>
    <row r="44" spans="1:6" ht="19.5" customHeight="1">
      <c r="A44" s="25" t="s">
        <v>287</v>
      </c>
      <c r="B44" s="25" t="s">
        <v>288</v>
      </c>
      <c r="C44" s="8">
        <f t="shared" si="2"/>
        <v>69.81</v>
      </c>
      <c r="D44" s="8">
        <v>69.81</v>
      </c>
      <c r="E44" s="8"/>
      <c r="F44" s="49"/>
    </row>
    <row r="45" spans="1:6" ht="19.5" customHeight="1">
      <c r="A45" s="25" t="s">
        <v>289</v>
      </c>
      <c r="B45" s="25" t="s">
        <v>290</v>
      </c>
      <c r="C45" s="8">
        <f t="shared" si="2"/>
        <v>0.91</v>
      </c>
      <c r="D45" s="8">
        <v>0.91</v>
      </c>
      <c r="E45" s="8"/>
      <c r="F45" s="49"/>
    </row>
    <row r="46" spans="1:6" ht="19.5" customHeight="1">
      <c r="A46" s="25" t="s">
        <v>291</v>
      </c>
      <c r="B46" s="25" t="s">
        <v>292</v>
      </c>
      <c r="C46" s="8">
        <f t="shared" si="2"/>
        <v>1.17</v>
      </c>
      <c r="D46" s="8">
        <v>1.17</v>
      </c>
      <c r="E46" s="8"/>
      <c r="F46" s="49"/>
    </row>
    <row r="47" spans="1:6" s="45" customFormat="1" ht="19.5" customHeight="1">
      <c r="A47" s="25" t="s">
        <v>293</v>
      </c>
      <c r="B47" s="25" t="s">
        <v>294</v>
      </c>
      <c r="C47" s="8">
        <f t="shared" si="2"/>
        <v>92.02000000000001</v>
      </c>
      <c r="D47" s="8">
        <f>SUM(D48:D49)</f>
        <v>9.43</v>
      </c>
      <c r="E47" s="8">
        <f>SUM(E48:E50)</f>
        <v>82.59</v>
      </c>
      <c r="F47" s="49"/>
    </row>
    <row r="48" spans="1:6" ht="19.5" customHeight="1">
      <c r="A48" s="25" t="s">
        <v>295</v>
      </c>
      <c r="B48" s="25" t="s">
        <v>296</v>
      </c>
      <c r="C48" s="8">
        <f t="shared" si="2"/>
        <v>23.92</v>
      </c>
      <c r="D48" s="8">
        <v>5.17</v>
      </c>
      <c r="E48" s="8">
        <v>18.75</v>
      </c>
      <c r="F48" s="49"/>
    </row>
    <row r="49" spans="1:6" ht="19.5" customHeight="1">
      <c r="A49" s="25" t="s">
        <v>297</v>
      </c>
      <c r="B49" s="25" t="s">
        <v>298</v>
      </c>
      <c r="C49" s="8">
        <f t="shared" si="2"/>
        <v>26</v>
      </c>
      <c r="D49" s="8">
        <v>4.26</v>
      </c>
      <c r="E49" s="8">
        <v>21.74</v>
      </c>
      <c r="F49" s="49"/>
    </row>
    <row r="50" spans="1:6" ht="19.5" customHeight="1">
      <c r="A50" s="25" t="s">
        <v>299</v>
      </c>
      <c r="B50" s="25" t="s">
        <v>300</v>
      </c>
      <c r="C50" s="8">
        <f t="shared" si="2"/>
        <v>42.1</v>
      </c>
      <c r="D50" s="8"/>
      <c r="E50" s="8">
        <v>42.1</v>
      </c>
      <c r="F50" s="49"/>
    </row>
  </sheetData>
  <sheetProtection/>
  <mergeCells count="1">
    <mergeCell ref="A1:F1"/>
  </mergeCells>
  <printOptions horizontalCentered="1"/>
  <pageMargins left="0.59" right="0.59" top="0.65" bottom="0.65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tabSelected="1" zoomScalePageLayoutView="0" workbookViewId="0" topLeftCell="A1">
      <selection activeCell="D7" sqref="D7"/>
    </sheetView>
  </sheetViews>
  <sheetFormatPr defaultColWidth="9.16015625" defaultRowHeight="12.75" customHeight="1"/>
  <cols>
    <col min="1" max="1" width="22.33203125" style="0" customWidth="1"/>
    <col min="2" max="2" width="41.16015625" style="0" customWidth="1"/>
    <col min="3" max="3" width="26" style="0" customWidth="1"/>
    <col min="4" max="4" width="33.5" style="0" customWidth="1"/>
  </cols>
  <sheetData>
    <row r="1" ht="30" customHeight="1">
      <c r="A1" s="1"/>
    </row>
    <row r="2" spans="1:4" ht="27" customHeight="1">
      <c r="A2" s="139" t="s">
        <v>410</v>
      </c>
      <c r="B2" s="104"/>
      <c r="C2" s="104"/>
      <c r="D2" s="104"/>
    </row>
    <row r="3" spans="1:4" ht="31.5" customHeight="1">
      <c r="A3" s="2"/>
      <c r="B3" s="2"/>
      <c r="C3" s="2"/>
      <c r="D3" s="11" t="s">
        <v>7</v>
      </c>
    </row>
    <row r="4" spans="1:4" ht="22.5" customHeight="1">
      <c r="A4" s="4" t="s">
        <v>127</v>
      </c>
      <c r="B4" s="4" t="s">
        <v>128</v>
      </c>
      <c r="C4" s="4" t="s">
        <v>120</v>
      </c>
      <c r="D4" s="4" t="s">
        <v>129</v>
      </c>
    </row>
    <row r="5" spans="1:4" ht="15.75" customHeight="1">
      <c r="A5" s="47" t="s">
        <v>83</v>
      </c>
      <c r="B5" s="47" t="s">
        <v>83</v>
      </c>
      <c r="C5" s="47">
        <v>2</v>
      </c>
      <c r="D5" s="47" t="s">
        <v>83</v>
      </c>
    </row>
    <row r="6" spans="1:4" ht="19.5" customHeight="1">
      <c r="A6" s="7"/>
      <c r="B6" s="7" t="s">
        <v>75</v>
      </c>
      <c r="C6" s="138">
        <f>C7+C11+C17+C20+C28</f>
        <v>5756.000000000001</v>
      </c>
      <c r="D6" s="8"/>
    </row>
    <row r="7" spans="1:4" s="20" customFormat="1" ht="19.5" customHeight="1">
      <c r="A7" s="54" t="s">
        <v>130</v>
      </c>
      <c r="B7" s="54" t="s">
        <v>131</v>
      </c>
      <c r="C7" s="50">
        <v>56.05</v>
      </c>
      <c r="D7" s="51"/>
    </row>
    <row r="8" spans="1:4" ht="19.5" customHeight="1">
      <c r="A8" s="10" t="s">
        <v>132</v>
      </c>
      <c r="B8" s="10" t="s">
        <v>133</v>
      </c>
      <c r="C8" s="8">
        <f>C9+C10</f>
        <v>56.05</v>
      </c>
      <c r="D8" s="8">
        <f>D9+D10</f>
        <v>0</v>
      </c>
    </row>
    <row r="9" spans="1:4" ht="19.5" customHeight="1">
      <c r="A9" s="10" t="s">
        <v>134</v>
      </c>
      <c r="B9" s="10" t="s">
        <v>135</v>
      </c>
      <c r="C9" s="8">
        <v>34.81</v>
      </c>
      <c r="D9" s="49"/>
    </row>
    <row r="10" spans="1:4" ht="19.5" customHeight="1">
      <c r="A10" s="10" t="s">
        <v>136</v>
      </c>
      <c r="B10" s="10" t="s">
        <v>137</v>
      </c>
      <c r="C10" s="8">
        <v>21.24</v>
      </c>
      <c r="D10" s="49"/>
    </row>
    <row r="11" spans="1:4" s="20" customFormat="1" ht="19.5" customHeight="1">
      <c r="A11" s="54" t="s">
        <v>138</v>
      </c>
      <c r="B11" s="54" t="s">
        <v>139</v>
      </c>
      <c r="C11" s="50">
        <v>966.05</v>
      </c>
      <c r="D11" s="51"/>
    </row>
    <row r="12" spans="1:4" ht="19.5" customHeight="1">
      <c r="A12" s="10" t="s">
        <v>140</v>
      </c>
      <c r="B12" s="10" t="s">
        <v>141</v>
      </c>
      <c r="C12" s="8">
        <f>SUM(C13:C16)</f>
        <v>966.0500000000001</v>
      </c>
      <c r="D12" s="49"/>
    </row>
    <row r="13" spans="1:4" ht="19.5" customHeight="1">
      <c r="A13" s="10" t="s">
        <v>142</v>
      </c>
      <c r="B13" s="10" t="s">
        <v>143</v>
      </c>
      <c r="C13" s="8">
        <v>710.19</v>
      </c>
      <c r="D13" s="49"/>
    </row>
    <row r="14" spans="1:4" ht="19.5" customHeight="1">
      <c r="A14" s="10" t="s">
        <v>144</v>
      </c>
      <c r="B14" s="10" t="s">
        <v>145</v>
      </c>
      <c r="C14" s="8">
        <v>130.59</v>
      </c>
      <c r="D14" s="49"/>
    </row>
    <row r="15" spans="1:4" ht="19.5" customHeight="1">
      <c r="A15" s="10" t="s">
        <v>146</v>
      </c>
      <c r="B15" s="10" t="s">
        <v>147</v>
      </c>
      <c r="C15" s="8">
        <v>0.18</v>
      </c>
      <c r="D15" s="49"/>
    </row>
    <row r="16" spans="1:4" ht="19.5" customHeight="1">
      <c r="A16" s="10" t="s">
        <v>148</v>
      </c>
      <c r="B16" s="10" t="s">
        <v>149</v>
      </c>
      <c r="C16" s="8">
        <v>125.09</v>
      </c>
      <c r="D16" s="49"/>
    </row>
    <row r="17" spans="1:4" s="20" customFormat="1" ht="19.5" customHeight="1">
      <c r="A17" s="54" t="s">
        <v>150</v>
      </c>
      <c r="B17" s="54" t="s">
        <v>151</v>
      </c>
      <c r="C17" s="50">
        <v>60</v>
      </c>
      <c r="D17" s="51"/>
    </row>
    <row r="18" spans="1:4" ht="19.5" customHeight="1">
      <c r="A18" s="10" t="s">
        <v>152</v>
      </c>
      <c r="B18" s="10" t="s">
        <v>153</v>
      </c>
      <c r="C18" s="8">
        <v>60</v>
      </c>
      <c r="D18" s="49"/>
    </row>
    <row r="19" spans="1:4" ht="19.5" customHeight="1">
      <c r="A19" s="10" t="s">
        <v>154</v>
      </c>
      <c r="B19" s="10" t="s">
        <v>155</v>
      </c>
      <c r="C19" s="55">
        <v>60</v>
      </c>
      <c r="D19" s="49"/>
    </row>
    <row r="20" spans="1:4" s="20" customFormat="1" ht="19.5" customHeight="1">
      <c r="A20" s="54" t="s">
        <v>162</v>
      </c>
      <c r="B20" s="54" t="s">
        <v>163</v>
      </c>
      <c r="C20" s="50">
        <f>C21+C26</f>
        <v>4517.1</v>
      </c>
      <c r="D20" s="51"/>
    </row>
    <row r="21" spans="1:4" ht="19.5" customHeight="1">
      <c r="A21" s="10" t="s">
        <v>164</v>
      </c>
      <c r="B21" s="10" t="s">
        <v>165</v>
      </c>
      <c r="C21" s="8">
        <f>SUM(C22:C25)</f>
        <v>3017.11</v>
      </c>
      <c r="D21" s="8">
        <f>SUM(D22:D25)</f>
        <v>0</v>
      </c>
    </row>
    <row r="22" spans="1:4" ht="19.5" customHeight="1">
      <c r="A22" s="10" t="s">
        <v>166</v>
      </c>
      <c r="B22" s="10" t="s">
        <v>167</v>
      </c>
      <c r="C22" s="8">
        <v>2254.17</v>
      </c>
      <c r="D22" s="49"/>
    </row>
    <row r="23" spans="1:4" ht="19.5" customHeight="1">
      <c r="A23" s="10" t="s">
        <v>174</v>
      </c>
      <c r="B23" s="10" t="s">
        <v>175</v>
      </c>
      <c r="C23" s="8">
        <v>36.73</v>
      </c>
      <c r="D23" s="49"/>
    </row>
    <row r="24" spans="1:4" ht="19.5" customHeight="1">
      <c r="A24" s="10" t="s">
        <v>176</v>
      </c>
      <c r="B24" s="10" t="s">
        <v>177</v>
      </c>
      <c r="C24" s="8">
        <v>72.63</v>
      </c>
      <c r="D24" s="49"/>
    </row>
    <row r="25" spans="1:4" ht="19.5" customHeight="1">
      <c r="A25" s="10" t="s">
        <v>178</v>
      </c>
      <c r="B25" s="10" t="s">
        <v>179</v>
      </c>
      <c r="C25" s="8">
        <v>653.58</v>
      </c>
      <c r="D25" s="49"/>
    </row>
    <row r="26" spans="1:4" ht="19.5" customHeight="1">
      <c r="A26" s="10" t="s">
        <v>184</v>
      </c>
      <c r="B26" s="10" t="s">
        <v>185</v>
      </c>
      <c r="C26" s="8">
        <v>1499.99</v>
      </c>
      <c r="D26" s="49"/>
    </row>
    <row r="27" spans="1:4" ht="19.5" customHeight="1">
      <c r="A27" s="10" t="s">
        <v>186</v>
      </c>
      <c r="B27" s="10" t="s">
        <v>187</v>
      </c>
      <c r="C27" s="8">
        <v>1499.99</v>
      </c>
      <c r="D27" s="49"/>
    </row>
    <row r="28" spans="1:4" ht="19.5" customHeight="1">
      <c r="A28" s="54" t="s">
        <v>202</v>
      </c>
      <c r="B28" s="54" t="s">
        <v>203</v>
      </c>
      <c r="C28" s="50">
        <v>156.8</v>
      </c>
      <c r="D28" s="49"/>
    </row>
    <row r="29" spans="1:4" ht="19.5" customHeight="1">
      <c r="A29" s="10" t="s">
        <v>204</v>
      </c>
      <c r="B29" s="10" t="s">
        <v>205</v>
      </c>
      <c r="C29" s="8">
        <v>156.8</v>
      </c>
      <c r="D29" s="49"/>
    </row>
    <row r="30" spans="1:4" ht="19.5" customHeight="1">
      <c r="A30" s="10" t="s">
        <v>206</v>
      </c>
      <c r="B30" s="10" t="s">
        <v>207</v>
      </c>
      <c r="C30" s="8">
        <v>156.8</v>
      </c>
      <c r="D30" s="49"/>
    </row>
  </sheetData>
  <sheetProtection/>
  <mergeCells count="1">
    <mergeCell ref="A2:D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90" t="s">
        <v>301</v>
      </c>
      <c r="B1" s="90"/>
      <c r="C1" s="90"/>
      <c r="D1" s="90"/>
      <c r="E1" s="90"/>
      <c r="F1" s="90"/>
    </row>
    <row r="2" spans="1:6" ht="24.75" customHeight="1">
      <c r="A2" s="29" t="s">
        <v>302</v>
      </c>
      <c r="B2" s="29"/>
      <c r="C2" s="30"/>
      <c r="D2" s="30"/>
      <c r="E2" s="31"/>
      <c r="F2" s="32" t="s">
        <v>7</v>
      </c>
    </row>
    <row r="3" spans="1:6" ht="19.5" customHeight="1">
      <c r="A3" s="3" t="s">
        <v>8</v>
      </c>
      <c r="B3" s="3" t="s">
        <v>9</v>
      </c>
      <c r="C3" s="3" t="s">
        <v>10</v>
      </c>
      <c r="D3" s="6" t="s">
        <v>9</v>
      </c>
      <c r="E3" s="3" t="s">
        <v>11</v>
      </c>
      <c r="F3" s="3" t="s">
        <v>9</v>
      </c>
    </row>
    <row r="4" spans="1:6" ht="16.5" customHeight="1">
      <c r="A4" s="33" t="s">
        <v>303</v>
      </c>
      <c r="B4" s="34">
        <v>1058.54</v>
      </c>
      <c r="C4" s="35" t="s">
        <v>304</v>
      </c>
      <c r="D4" s="8">
        <v>0</v>
      </c>
      <c r="E4" s="35" t="s">
        <v>14</v>
      </c>
      <c r="F4" s="8">
        <v>0</v>
      </c>
    </row>
    <row r="5" spans="1:6" ht="16.5" customHeight="1">
      <c r="A5" s="33"/>
      <c r="B5" s="34"/>
      <c r="C5" s="35" t="s">
        <v>305</v>
      </c>
      <c r="D5" s="8">
        <v>0</v>
      </c>
      <c r="E5" s="35" t="s">
        <v>17</v>
      </c>
      <c r="F5" s="8">
        <v>0</v>
      </c>
    </row>
    <row r="6" spans="1:8" ht="16.5" customHeight="1">
      <c r="A6" s="33"/>
      <c r="B6" s="34"/>
      <c r="C6" s="35" t="s">
        <v>306</v>
      </c>
      <c r="D6" s="8">
        <v>0</v>
      </c>
      <c r="E6" s="35" t="s">
        <v>20</v>
      </c>
      <c r="F6" s="8">
        <v>0</v>
      </c>
      <c r="H6" s="1"/>
    </row>
    <row r="7" spans="1:6" ht="16.5" customHeight="1">
      <c r="A7" s="33"/>
      <c r="B7" s="34"/>
      <c r="C7" s="35" t="s">
        <v>307</v>
      </c>
      <c r="D7" s="8">
        <v>0</v>
      </c>
      <c r="E7" s="35" t="s">
        <v>23</v>
      </c>
      <c r="F7" s="8">
        <v>1058.54</v>
      </c>
    </row>
    <row r="8" spans="1:7" ht="16.5" customHeight="1">
      <c r="A8" s="33"/>
      <c r="B8" s="34"/>
      <c r="C8" s="35" t="s">
        <v>308</v>
      </c>
      <c r="D8" s="8">
        <v>0</v>
      </c>
      <c r="E8" s="35" t="s">
        <v>26</v>
      </c>
      <c r="F8" s="8">
        <v>0</v>
      </c>
      <c r="G8" s="1"/>
    </row>
    <row r="9" spans="1:7" ht="16.5" customHeight="1">
      <c r="A9" s="33"/>
      <c r="B9" s="34"/>
      <c r="C9" s="35" t="s">
        <v>309</v>
      </c>
      <c r="D9" s="8">
        <v>0</v>
      </c>
      <c r="E9" s="35" t="s">
        <v>29</v>
      </c>
      <c r="F9" s="8">
        <v>1058.54</v>
      </c>
      <c r="G9" s="1"/>
    </row>
    <row r="10" spans="1:6" ht="16.5" customHeight="1">
      <c r="A10" s="33"/>
      <c r="B10" s="34"/>
      <c r="C10" s="35" t="s">
        <v>310</v>
      </c>
      <c r="D10" s="8">
        <v>0</v>
      </c>
      <c r="E10" s="35"/>
      <c r="F10" s="8">
        <v>0</v>
      </c>
    </row>
    <row r="11" spans="1:6" ht="16.5" customHeight="1">
      <c r="A11" s="36"/>
      <c r="B11" s="34"/>
      <c r="C11" s="35" t="s">
        <v>311</v>
      </c>
      <c r="D11" s="8">
        <v>1058.54</v>
      </c>
      <c r="E11" s="35"/>
      <c r="F11" s="8">
        <v>0</v>
      </c>
    </row>
    <row r="12" spans="1:6" ht="16.5" customHeight="1">
      <c r="A12" s="36"/>
      <c r="B12" s="34"/>
      <c r="C12" s="35" t="s">
        <v>312</v>
      </c>
      <c r="D12" s="8">
        <v>0</v>
      </c>
      <c r="E12" s="35"/>
      <c r="F12" s="8">
        <v>0</v>
      </c>
    </row>
    <row r="13" spans="1:6" ht="16.5" customHeight="1">
      <c r="A13" s="36"/>
      <c r="B13" s="34"/>
      <c r="C13" s="35" t="s">
        <v>313</v>
      </c>
      <c r="D13" s="8">
        <v>0</v>
      </c>
      <c r="E13" s="37" t="s">
        <v>40</v>
      </c>
      <c r="F13" s="8">
        <v>0</v>
      </c>
    </row>
    <row r="14" spans="1:6" ht="16.5" customHeight="1">
      <c r="A14" s="38"/>
      <c r="B14" s="39"/>
      <c r="C14" s="35" t="s">
        <v>314</v>
      </c>
      <c r="D14" s="8">
        <v>0</v>
      </c>
      <c r="E14" s="35" t="s">
        <v>42</v>
      </c>
      <c r="F14" s="8">
        <v>0</v>
      </c>
    </row>
    <row r="15" spans="1:6" ht="16.5" customHeight="1">
      <c r="A15" s="40"/>
      <c r="B15" s="39"/>
      <c r="C15" s="35" t="s">
        <v>315</v>
      </c>
      <c r="D15" s="8">
        <v>0</v>
      </c>
      <c r="E15" s="35" t="s">
        <v>44</v>
      </c>
      <c r="F15" s="8">
        <v>0</v>
      </c>
    </row>
    <row r="16" spans="1:6" ht="16.5" customHeight="1">
      <c r="A16" s="40"/>
      <c r="B16" s="39"/>
      <c r="C16" s="35" t="s">
        <v>316</v>
      </c>
      <c r="D16" s="8">
        <v>0</v>
      </c>
      <c r="E16" s="35" t="s">
        <v>46</v>
      </c>
      <c r="F16" s="8">
        <v>0</v>
      </c>
    </row>
    <row r="17" spans="1:6" ht="16.5" customHeight="1">
      <c r="A17" s="36"/>
      <c r="B17" s="39"/>
      <c r="C17" s="35" t="s">
        <v>317</v>
      </c>
      <c r="D17" s="8">
        <v>0</v>
      </c>
      <c r="E17" s="41" t="s">
        <v>48</v>
      </c>
      <c r="F17" s="8">
        <v>0</v>
      </c>
    </row>
    <row r="18" spans="1:6" ht="16.5" customHeight="1">
      <c r="A18" s="36"/>
      <c r="B18" s="34"/>
      <c r="C18" s="42"/>
      <c r="D18" s="8">
        <v>0</v>
      </c>
      <c r="E18" s="41" t="s">
        <v>50</v>
      </c>
      <c r="F18" s="8">
        <v>0</v>
      </c>
    </row>
    <row r="19" spans="1:6" ht="16.5" customHeight="1">
      <c r="A19" s="38"/>
      <c r="B19" s="34"/>
      <c r="C19" s="40"/>
      <c r="D19" s="8"/>
      <c r="E19" s="41" t="s">
        <v>52</v>
      </c>
      <c r="F19" s="8">
        <v>0</v>
      </c>
    </row>
    <row r="20" spans="1:6" ht="16.5" customHeight="1">
      <c r="A20" s="38"/>
      <c r="B20" s="34"/>
      <c r="C20" s="40"/>
      <c r="D20" s="8"/>
      <c r="E20" s="35" t="s">
        <v>56</v>
      </c>
      <c r="F20" s="8">
        <v>0</v>
      </c>
    </row>
    <row r="21" spans="1:6" ht="16.5" customHeight="1">
      <c r="A21" s="38"/>
      <c r="B21" s="34"/>
      <c r="C21" s="40"/>
      <c r="D21" s="8"/>
      <c r="E21" s="35" t="s">
        <v>58</v>
      </c>
      <c r="F21" s="43"/>
    </row>
    <row r="22" spans="1:6" ht="16.5" customHeight="1">
      <c r="A22" s="40"/>
      <c r="B22" s="34"/>
      <c r="C22" s="40"/>
      <c r="D22" s="8"/>
      <c r="E22" s="35"/>
      <c r="F22" s="43">
        <f>SUM(F4,F8,F18,F19,F20)</f>
        <v>0</v>
      </c>
    </row>
    <row r="23" spans="1:6" ht="16.5" customHeight="1">
      <c r="A23" s="6" t="s">
        <v>60</v>
      </c>
      <c r="B23" s="34">
        <v>1058.54</v>
      </c>
      <c r="C23" s="106" t="s">
        <v>61</v>
      </c>
      <c r="D23" s="106"/>
      <c r="E23" s="106"/>
      <c r="F23" s="8">
        <v>1058.54</v>
      </c>
    </row>
    <row r="24" spans="1:6" ht="16.5" customHeight="1">
      <c r="A24" s="37" t="s">
        <v>64</v>
      </c>
      <c r="B24" s="34"/>
      <c r="C24" s="107" t="s">
        <v>65</v>
      </c>
      <c r="D24" s="108"/>
      <c r="E24" s="109"/>
      <c r="F24" s="44"/>
    </row>
    <row r="25" spans="1:6" ht="16.5" customHeight="1">
      <c r="A25" s="35" t="s">
        <v>66</v>
      </c>
      <c r="B25" s="34"/>
      <c r="C25" s="110" t="s">
        <v>66</v>
      </c>
      <c r="D25" s="111"/>
      <c r="E25" s="112"/>
      <c r="F25" s="44"/>
    </row>
    <row r="26" spans="1:6" ht="16.5" customHeight="1">
      <c r="A26" s="35" t="s">
        <v>67</v>
      </c>
      <c r="B26" s="34"/>
      <c r="C26" s="110" t="s">
        <v>67</v>
      </c>
      <c r="D26" s="111"/>
      <c r="E26" s="112"/>
      <c r="F26" s="44"/>
    </row>
    <row r="27" spans="1:6" ht="16.5" customHeight="1">
      <c r="A27" s="3" t="s">
        <v>69</v>
      </c>
      <c r="B27" s="34">
        <v>1058.54</v>
      </c>
      <c r="C27" s="106" t="s">
        <v>70</v>
      </c>
      <c r="D27" s="106"/>
      <c r="E27" s="106"/>
      <c r="F27" s="8">
        <v>1058.54</v>
      </c>
    </row>
  </sheetData>
  <sheetProtection/>
  <mergeCells count="6">
    <mergeCell ref="A1:F1"/>
    <mergeCell ref="C23:E23"/>
    <mergeCell ref="C24:E24"/>
    <mergeCell ref="C25:E25"/>
    <mergeCell ref="C26:E26"/>
    <mergeCell ref="C27:E27"/>
  </mergeCells>
  <printOptions horizontalCentered="1"/>
  <pageMargins left="0.75" right="0.75" top="0.79" bottom="0.68" header="0.41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2016-07-14T01:41:38Z</cp:lastPrinted>
  <dcterms:created xsi:type="dcterms:W3CDTF">2016-01-19T03:04:57Z</dcterms:created>
  <dcterms:modified xsi:type="dcterms:W3CDTF">2016-12-06T08:43:10Z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